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$TATIANA BALLEN\52198244\Desktop\cumplimiento 2015\2. FEBRERO 2015\"/>
    </mc:Choice>
  </mc:AlternateContent>
  <bookViews>
    <workbookView xWindow="0" yWindow="0" windowWidth="23040" windowHeight="9408" tabRatio="925" activeTab="1"/>
  </bookViews>
  <sheets>
    <sheet name="NACIONAL" sheetId="15" r:id="rId1"/>
    <sheet name="INTERNACIONAL" sheetId="1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6" i="16" l="1"/>
  <c r="D337" i="16"/>
  <c r="C337" i="16"/>
  <c r="C336" i="16"/>
  <c r="D323" i="16"/>
  <c r="D324" i="16"/>
  <c r="C324" i="16"/>
  <c r="C323" i="16"/>
  <c r="D307" i="16"/>
  <c r="D308" i="16"/>
  <c r="C308" i="16"/>
  <c r="C307" i="16"/>
  <c r="D298" i="16"/>
  <c r="D299" i="16"/>
  <c r="C299" i="16"/>
  <c r="C298" i="16"/>
  <c r="D285" i="16"/>
  <c r="D286" i="16"/>
  <c r="C286" i="16"/>
  <c r="C285" i="16"/>
  <c r="D276" i="16"/>
  <c r="D277" i="16"/>
  <c r="C277" i="16"/>
  <c r="C276" i="16"/>
  <c r="D267" i="16"/>
  <c r="D268" i="16"/>
  <c r="C268" i="16"/>
  <c r="C267" i="16"/>
  <c r="D259" i="16"/>
  <c r="C259" i="16"/>
  <c r="D258" i="16"/>
  <c r="C258" i="16"/>
  <c r="D253" i="16"/>
  <c r="D254" i="16"/>
  <c r="C254" i="16"/>
  <c r="C253" i="16"/>
  <c r="D244" i="16"/>
  <c r="D245" i="16"/>
  <c r="C245" i="16"/>
  <c r="C244" i="16"/>
  <c r="D231" i="16"/>
  <c r="D232" i="16"/>
  <c r="C232" i="16"/>
  <c r="C231" i="16"/>
  <c r="D218" i="16"/>
  <c r="D219" i="16"/>
  <c r="C219" i="16"/>
  <c r="C218" i="16"/>
  <c r="D204" i="16"/>
  <c r="C204" i="16"/>
  <c r="D203" i="16"/>
  <c r="C203" i="16"/>
  <c r="D194" i="16"/>
  <c r="D195" i="16"/>
  <c r="C195" i="16"/>
  <c r="C194" i="16"/>
  <c r="D185" i="16"/>
  <c r="D186" i="16"/>
  <c r="C186" i="16"/>
  <c r="C185" i="16"/>
  <c r="D175" i="16"/>
  <c r="D176" i="16"/>
  <c r="C176" i="16"/>
  <c r="C175" i="16"/>
  <c r="D168" i="16"/>
  <c r="D169" i="16"/>
  <c r="C169" i="16"/>
  <c r="C168" i="16"/>
  <c r="D159" i="16"/>
  <c r="D160" i="16"/>
  <c r="C160" i="16"/>
  <c r="C159" i="16"/>
  <c r="D150" i="16"/>
  <c r="D151" i="16"/>
  <c r="C151" i="16"/>
  <c r="C150" i="16"/>
  <c r="D141" i="16"/>
  <c r="D142" i="16"/>
  <c r="C142" i="16"/>
  <c r="C141" i="16"/>
  <c r="D119" i="16"/>
  <c r="D120" i="16"/>
  <c r="C120" i="16"/>
  <c r="C119" i="16"/>
  <c r="D106" i="16"/>
  <c r="D107" i="16"/>
  <c r="C107" i="16"/>
  <c r="C106" i="16"/>
  <c r="D95" i="16"/>
  <c r="D96" i="16"/>
  <c r="C96" i="16"/>
  <c r="C95" i="16"/>
  <c r="D75" i="16"/>
  <c r="D76" i="16"/>
  <c r="C76" i="16"/>
  <c r="C75" i="16"/>
  <c r="D59" i="16"/>
  <c r="D60" i="16"/>
  <c r="C60" i="16"/>
  <c r="C59" i="16"/>
  <c r="D46" i="16"/>
  <c r="D47" i="16"/>
  <c r="C47" i="16"/>
  <c r="C46" i="16"/>
  <c r="D38" i="16"/>
  <c r="C38" i="16"/>
  <c r="D37" i="16"/>
  <c r="C37" i="16"/>
  <c r="D32" i="16"/>
  <c r="D33" i="16"/>
  <c r="C33" i="16"/>
  <c r="C32" i="16"/>
  <c r="D13" i="16"/>
  <c r="D14" i="16"/>
  <c r="D23" i="16"/>
  <c r="D24" i="16"/>
  <c r="C24" i="16"/>
  <c r="C23" i="16"/>
  <c r="C14" i="16"/>
  <c r="C13" i="16"/>
  <c r="D154" i="15" l="1"/>
  <c r="D155" i="15"/>
  <c r="C155" i="15"/>
  <c r="C154" i="15"/>
  <c r="D136" i="15"/>
  <c r="C136" i="15"/>
  <c r="D135" i="15"/>
  <c r="C135" i="15"/>
  <c r="D109" i="15"/>
  <c r="D110" i="15"/>
  <c r="C110" i="15"/>
  <c r="C109" i="15"/>
  <c r="D86" i="15"/>
  <c r="D87" i="15"/>
  <c r="C87" i="15"/>
  <c r="C86" i="15"/>
  <c r="D67" i="15"/>
  <c r="D68" i="15"/>
  <c r="C68" i="15"/>
  <c r="C67" i="15"/>
  <c r="D48" i="15"/>
  <c r="D49" i="15"/>
  <c r="C49" i="15"/>
  <c r="C48" i="15"/>
  <c r="D24" i="15"/>
  <c r="C24" i="15"/>
  <c r="D23" i="15"/>
  <c r="C23" i="15"/>
</calcChain>
</file>

<file path=xl/sharedStrings.xml><?xml version="1.0" encoding="utf-8"?>
<sst xmlns="http://schemas.openxmlformats.org/spreadsheetml/2006/main" count="457" uniqueCount="55">
  <si>
    <t>AMERICAN</t>
  </si>
  <si>
    <t>INTERJET</t>
  </si>
  <si>
    <t>LAN PERU</t>
  </si>
  <si>
    <t>TAME</t>
  </si>
  <si>
    <t>TACA INTERNATIONAL</t>
  </si>
  <si>
    <t>AVIANCA</t>
  </si>
  <si>
    <t>EASYFLY S.A</t>
  </si>
  <si>
    <t>DELTA</t>
  </si>
  <si>
    <t>LACSA</t>
  </si>
  <si>
    <t>AEROGAL</t>
  </si>
  <si>
    <t>CONVIASA</t>
  </si>
  <si>
    <t>SPIRIT AIRLINES</t>
  </si>
  <si>
    <t>AIR CANADA</t>
  </si>
  <si>
    <t>AIR PANAMA</t>
  </si>
  <si>
    <t>IBERIA</t>
  </si>
  <si>
    <t>AIR FRANCE</t>
  </si>
  <si>
    <t>AEROLINEAS ARGENTINAS</t>
  </si>
  <si>
    <t>LUFTHANSA</t>
  </si>
  <si>
    <t>INSEL AIR</t>
  </si>
  <si>
    <t>CUBANA</t>
  </si>
  <si>
    <t>OCEANAIR</t>
  </si>
  <si>
    <t>OPERACIONALES</t>
  </si>
  <si>
    <t>INTERNO</t>
  </si>
  <si>
    <t>RAC</t>
  </si>
  <si>
    <t>EXTERNO</t>
  </si>
  <si>
    <t>INCONTROLABLES</t>
  </si>
  <si>
    <t>TECNICAS</t>
  </si>
  <si>
    <t>AGA</t>
  </si>
  <si>
    <t>CUMPLIDOS</t>
  </si>
  <si>
    <t>FEBRERO</t>
  </si>
  <si>
    <t>CANCELADOS</t>
  </si>
  <si>
    <t>DEMORADOS</t>
  </si>
  <si>
    <t>NO ESPECIFICOS</t>
  </si>
  <si>
    <t>COM</t>
  </si>
  <si>
    <t xml:space="preserve">LAN AIRLINES </t>
  </si>
  <si>
    <t>SATENA</t>
  </si>
  <si>
    <t>AEROMEXICO</t>
  </si>
  <si>
    <t xml:space="preserve">AEROLINEA DE ANTIOQUIA </t>
  </si>
  <si>
    <t>VIVA COLOMBIA</t>
  </si>
  <si>
    <t>COPA COLOMBIA</t>
  </si>
  <si>
    <t>LAN COLOMBIA</t>
  </si>
  <si>
    <t>COPA AIRLINES</t>
  </si>
  <si>
    <t xml:space="preserve">JETBLUE AIRWAYS </t>
  </si>
  <si>
    <t>TAP PORTUGAL</t>
  </si>
  <si>
    <t>TACA PERU</t>
  </si>
  <si>
    <t xml:space="preserve">UNITED AIRLINES </t>
  </si>
  <si>
    <t>ANALISIS DE CUMPLIMIENTO</t>
  </si>
  <si>
    <t>EMPRESAS NACIONALES</t>
  </si>
  <si>
    <t>TOTAL NACIONAL</t>
  </si>
  <si>
    <t>FEBRERO 2015.</t>
  </si>
  <si>
    <t>TOTAL INTERNACIONAL</t>
  </si>
  <si>
    <t>EMPRESAS INTERNACIONALES</t>
  </si>
  <si>
    <t>CUMPLIMIENTO ITINERARIO</t>
  </si>
  <si>
    <t>CUMPLIMIENTO AEROLINEA</t>
  </si>
  <si>
    <t>AEROLINEA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</si>
</sst>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0" tint="-0.14999847407452621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/>
    <xf numFmtId="0" fontId="2" fillId="4" borderId="0" xfId="0" applyFont="1" applyFill="1"/>
    <xf numFmtId="0" fontId="3" fillId="4" borderId="0" xfId="0" applyFont="1" applyFill="1" applyBorder="1" applyAlignment="1"/>
    <xf numFmtId="17" fontId="3" fillId="4" borderId="0" xfId="0" applyNumberFormat="1" applyFont="1" applyFill="1" applyBorder="1" applyAlignment="1"/>
    <xf numFmtId="0" fontId="4" fillId="2" borderId="8" xfId="0" applyFont="1" applyFill="1" applyBorder="1" applyAlignment="1"/>
    <xf numFmtId="9" fontId="5" fillId="2" borderId="9" xfId="0" applyNumberFormat="1" applyFont="1" applyFill="1" applyBorder="1"/>
    <xf numFmtId="0" fontId="4" fillId="2" borderId="4" xfId="0" applyFont="1" applyFill="1" applyBorder="1" applyAlignment="1"/>
    <xf numFmtId="9" fontId="4" fillId="2" borderId="5" xfId="0" applyNumberFormat="1" applyFont="1" applyFill="1" applyBorder="1"/>
    <xf numFmtId="9" fontId="5" fillId="2" borderId="2" xfId="0" applyNumberFormat="1" applyFont="1" applyFill="1" applyBorder="1"/>
    <xf numFmtId="0" fontId="4" fillId="3" borderId="28" xfId="0" applyFont="1" applyFill="1" applyBorder="1" applyAlignment="1">
      <alignment horizontal="center"/>
    </xf>
    <xf numFmtId="0" fontId="4" fillId="3" borderId="1" xfId="0" applyNumberFormat="1" applyFont="1" applyFill="1" applyBorder="1"/>
    <xf numFmtId="0" fontId="4" fillId="3" borderId="29" xfId="0" applyNumberFormat="1" applyFont="1" applyFill="1" applyBorder="1"/>
    <xf numFmtId="0" fontId="4" fillId="0" borderId="25" xfId="0" applyFont="1" applyBorder="1" applyAlignment="1">
      <alignment horizontal="left" indent="1"/>
    </xf>
    <xf numFmtId="0" fontId="4" fillId="0" borderId="26" xfId="0" applyNumberFormat="1" applyFont="1" applyBorder="1"/>
    <xf numFmtId="0" fontId="4" fillId="0" borderId="27" xfId="0" applyNumberFormat="1" applyFont="1" applyBorder="1"/>
    <xf numFmtId="0" fontId="4" fillId="0" borderId="17" xfId="0" applyFont="1" applyBorder="1" applyAlignment="1">
      <alignment horizontal="left" indent="2"/>
    </xf>
    <xf numFmtId="0" fontId="5" fillId="0" borderId="23" xfId="0" applyNumberFormat="1" applyFont="1" applyBorder="1"/>
    <xf numFmtId="0" fontId="5" fillId="0" borderId="20" xfId="0" applyNumberFormat="1" applyFont="1" applyBorder="1"/>
    <xf numFmtId="0" fontId="5" fillId="0" borderId="17" xfId="0" applyFont="1" applyBorder="1" applyAlignment="1">
      <alignment horizontal="left" indent="3"/>
    </xf>
    <xf numFmtId="0" fontId="4" fillId="0" borderId="17" xfId="0" applyFont="1" applyBorder="1" applyAlignment="1">
      <alignment horizontal="left" indent="1"/>
    </xf>
    <xf numFmtId="0" fontId="4" fillId="0" borderId="23" xfId="0" applyNumberFormat="1" applyFont="1" applyBorder="1"/>
    <xf numFmtId="0" fontId="4" fillId="0" borderId="20" xfId="0" applyNumberFormat="1" applyFont="1" applyBorder="1"/>
    <xf numFmtId="0" fontId="5" fillId="0" borderId="18" xfId="0" applyFont="1" applyBorder="1" applyAlignment="1">
      <alignment horizontal="left" indent="3"/>
    </xf>
    <xf numFmtId="0" fontId="5" fillId="0" borderId="24" xfId="0" applyNumberFormat="1" applyFont="1" applyBorder="1"/>
    <xf numFmtId="0" fontId="5" fillId="0" borderId="21" xfId="0" applyNumberFormat="1" applyFont="1" applyBorder="1"/>
    <xf numFmtId="0" fontId="5" fillId="0" borderId="0" xfId="0" applyFont="1" applyAlignment="1">
      <alignment horizontal="left" indent="3"/>
    </xf>
    <xf numFmtId="0" fontId="5" fillId="0" borderId="0" xfId="0" applyNumberFormat="1" applyFont="1"/>
    <xf numFmtId="0" fontId="4" fillId="0" borderId="18" xfId="0" applyFont="1" applyBorder="1" applyAlignment="1">
      <alignment horizontal="left" indent="2"/>
    </xf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NumberFormat="1" applyFont="1"/>
    <xf numFmtId="0" fontId="4" fillId="3" borderId="33" xfId="0" applyFont="1" applyFill="1" applyBorder="1" applyAlignment="1">
      <alignment horizontal="center"/>
    </xf>
    <xf numFmtId="0" fontId="4" fillId="3" borderId="34" xfId="0" applyNumberFormat="1" applyFont="1" applyFill="1" applyBorder="1"/>
    <xf numFmtId="0" fontId="4" fillId="3" borderId="35" xfId="0" applyNumberFormat="1" applyFont="1" applyFill="1" applyBorder="1"/>
    <xf numFmtId="0" fontId="4" fillId="0" borderId="30" xfId="0" applyFont="1" applyBorder="1" applyAlignment="1">
      <alignment horizontal="left" indent="1"/>
    </xf>
    <xf numFmtId="0" fontId="4" fillId="0" borderId="31" xfId="0" applyNumberFormat="1" applyFont="1" applyBorder="1"/>
    <xf numFmtId="0" fontId="4" fillId="0" borderId="32" xfId="0" applyNumberFormat="1" applyFont="1" applyBorder="1"/>
    <xf numFmtId="0" fontId="4" fillId="0" borderId="10" xfId="0" applyFont="1" applyBorder="1" applyAlignment="1">
      <alignment horizontal="left" indent="2"/>
    </xf>
    <xf numFmtId="0" fontId="5" fillId="0" borderId="7" xfId="0" applyNumberFormat="1" applyFont="1" applyBorder="1"/>
    <xf numFmtId="0" fontId="5" fillId="0" borderId="11" xfId="0" applyNumberFormat="1" applyFont="1" applyBorder="1"/>
    <xf numFmtId="0" fontId="5" fillId="0" borderId="10" xfId="0" applyFont="1" applyBorder="1" applyAlignment="1">
      <alignment horizontal="left" indent="3"/>
    </xf>
    <xf numFmtId="0" fontId="4" fillId="0" borderId="10" xfId="0" applyFont="1" applyBorder="1" applyAlignment="1">
      <alignment horizontal="left" indent="1"/>
    </xf>
    <xf numFmtId="0" fontId="4" fillId="0" borderId="7" xfId="0" applyNumberFormat="1" applyFont="1" applyBorder="1"/>
    <xf numFmtId="0" fontId="4" fillId="0" borderId="11" xfId="0" applyNumberFormat="1" applyFont="1" applyBorder="1"/>
    <xf numFmtId="0" fontId="5" fillId="0" borderId="12" xfId="0" applyFont="1" applyBorder="1" applyAlignment="1">
      <alignment horizontal="left" indent="3"/>
    </xf>
    <xf numFmtId="0" fontId="5" fillId="0" borderId="13" xfId="0" applyNumberFormat="1" applyFont="1" applyBorder="1"/>
    <xf numFmtId="0" fontId="5" fillId="0" borderId="14" xfId="0" applyNumberFormat="1" applyFont="1" applyBorder="1"/>
    <xf numFmtId="0" fontId="4" fillId="0" borderId="0" xfId="0" applyFont="1" applyAlignment="1">
      <alignment horizontal="left" indent="1"/>
    </xf>
    <xf numFmtId="0" fontId="4" fillId="0" borderId="0" xfId="0" applyNumberFormat="1" applyFont="1"/>
    <xf numFmtId="0" fontId="4" fillId="3" borderId="19" xfId="0" applyNumberFormat="1" applyFont="1" applyFill="1" applyBorder="1"/>
    <xf numFmtId="0" fontId="4" fillId="3" borderId="22" xfId="0" applyNumberFormat="1" applyFont="1" applyFill="1" applyBorder="1"/>
    <xf numFmtId="0" fontId="4" fillId="3" borderId="16" xfId="0" applyFont="1" applyFill="1" applyBorder="1" applyAlignment="1">
      <alignment horizontal="center"/>
    </xf>
    <xf numFmtId="0" fontId="4" fillId="0" borderId="18" xfId="0" applyFont="1" applyBorder="1" applyAlignment="1">
      <alignment horizontal="left" indent="1"/>
    </xf>
    <xf numFmtId="0" fontId="4" fillId="0" borderId="21" xfId="0" applyNumberFormat="1" applyFont="1" applyBorder="1"/>
    <xf numFmtId="0" fontId="4" fillId="0" borderId="5" xfId="0" applyNumberFormat="1" applyFont="1" applyBorder="1"/>
    <xf numFmtId="0" fontId="4" fillId="0" borderId="16" xfId="0" applyFont="1" applyBorder="1" applyAlignment="1">
      <alignment horizontal="left" indent="1"/>
    </xf>
    <xf numFmtId="0" fontId="4" fillId="0" borderId="19" xfId="0" applyNumberFormat="1" applyFont="1" applyBorder="1"/>
    <xf numFmtId="0" fontId="4" fillId="0" borderId="22" xfId="0" applyNumberFormat="1" applyFont="1" applyBorder="1"/>
    <xf numFmtId="0" fontId="4" fillId="0" borderId="4" xfId="0" applyFont="1" applyBorder="1" applyAlignment="1">
      <alignment horizontal="left" indent="1"/>
    </xf>
    <xf numFmtId="0" fontId="4" fillId="0" borderId="6" xfId="0" applyNumberFormat="1" applyFont="1" applyBorder="1"/>
    <xf numFmtId="9" fontId="5" fillId="2" borderId="5" xfId="0" applyNumberFormat="1" applyFont="1" applyFill="1" applyBorder="1"/>
    <xf numFmtId="0" fontId="4" fillId="5" borderId="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0" fontId="4" fillId="6" borderId="3" xfId="0" applyNumberFormat="1" applyFont="1" applyFill="1" applyBorder="1" applyAlignment="1">
      <alignment horizontal="center" vertical="center" wrapText="1"/>
    </xf>
    <xf numFmtId="10" fontId="4" fillId="6" borderId="1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opLeftCell="A112" workbookViewId="0">
      <selection activeCell="F136" sqref="F136"/>
    </sheetView>
  </sheetViews>
  <sheetFormatPr baseColWidth="10" defaultRowHeight="14.4" x14ac:dyDescent="0.3"/>
  <cols>
    <col min="1" max="1" width="11.5546875" style="1"/>
    <col min="2" max="2" width="32.5546875" bestFit="1" customWidth="1"/>
    <col min="3" max="3" width="19.21875" bestFit="1" customWidth="1"/>
    <col min="4" max="4" width="14.21875" customWidth="1"/>
  </cols>
  <sheetData>
    <row r="1" spans="2:4" s="1" customFormat="1" ht="15.6" x14ac:dyDescent="0.3">
      <c r="B1" s="3" t="s">
        <v>46</v>
      </c>
      <c r="C1" s="2"/>
      <c r="D1" s="2"/>
    </row>
    <row r="2" spans="2:4" s="1" customFormat="1" ht="15.6" x14ac:dyDescent="0.3">
      <c r="B2" s="3" t="s">
        <v>47</v>
      </c>
      <c r="C2" s="2"/>
      <c r="D2" s="2"/>
    </row>
    <row r="3" spans="2:4" s="1" customFormat="1" ht="15.6" x14ac:dyDescent="0.3">
      <c r="B3" s="4" t="s">
        <v>49</v>
      </c>
      <c r="C3" s="2"/>
      <c r="D3" s="2"/>
    </row>
    <row r="4" spans="2:4" s="1" customFormat="1" ht="15" thickBot="1" x14ac:dyDescent="0.35">
      <c r="B4" s="2"/>
      <c r="C4" s="2"/>
      <c r="D4" s="2"/>
    </row>
    <row r="5" spans="2:4" s="1" customFormat="1" ht="14.4" customHeight="1" x14ac:dyDescent="0.3">
      <c r="B5" s="62" t="s">
        <v>54</v>
      </c>
      <c r="C5" s="62" t="s">
        <v>29</v>
      </c>
      <c r="D5" s="64" t="s">
        <v>48</v>
      </c>
    </row>
    <row r="6" spans="2:4" ht="15" thickBot="1" x14ac:dyDescent="0.35">
      <c r="B6" s="63"/>
      <c r="C6" s="63"/>
      <c r="D6" s="65"/>
    </row>
    <row r="7" spans="2:4" ht="16.2" thickBot="1" x14ac:dyDescent="0.35">
      <c r="B7" s="10" t="s">
        <v>37</v>
      </c>
      <c r="C7" s="11">
        <v>1648</v>
      </c>
      <c r="D7" s="12">
        <v>1647</v>
      </c>
    </row>
    <row r="8" spans="2:4" ht="15.6" x14ac:dyDescent="0.3">
      <c r="B8" s="13" t="s">
        <v>30</v>
      </c>
      <c r="C8" s="14">
        <v>110</v>
      </c>
      <c r="D8" s="14">
        <v>110</v>
      </c>
    </row>
    <row r="9" spans="2:4" ht="15.6" x14ac:dyDescent="0.3">
      <c r="B9" s="16" t="s">
        <v>25</v>
      </c>
      <c r="C9" s="17">
        <v>15</v>
      </c>
      <c r="D9" s="17">
        <v>15</v>
      </c>
    </row>
    <row r="10" spans="2:4" ht="15.6" x14ac:dyDescent="0.3">
      <c r="B10" s="16" t="s">
        <v>21</v>
      </c>
      <c r="C10" s="17">
        <v>6</v>
      </c>
      <c r="D10" s="17">
        <v>6</v>
      </c>
    </row>
    <row r="11" spans="2:4" ht="15.6" x14ac:dyDescent="0.3">
      <c r="B11" s="19" t="s">
        <v>22</v>
      </c>
      <c r="C11" s="17">
        <v>6</v>
      </c>
      <c r="D11" s="17">
        <v>6</v>
      </c>
    </row>
    <row r="12" spans="2:4" ht="15.6" x14ac:dyDescent="0.3">
      <c r="B12" s="16" t="s">
        <v>26</v>
      </c>
      <c r="C12" s="17">
        <v>89</v>
      </c>
      <c r="D12" s="17">
        <v>89</v>
      </c>
    </row>
    <row r="13" spans="2:4" ht="15.6" x14ac:dyDescent="0.3">
      <c r="B13" s="19" t="s">
        <v>22</v>
      </c>
      <c r="C13" s="17">
        <v>89</v>
      </c>
      <c r="D13" s="17">
        <v>89</v>
      </c>
    </row>
    <row r="14" spans="2:4" ht="15.6" x14ac:dyDescent="0.3">
      <c r="B14" s="20" t="s">
        <v>28</v>
      </c>
      <c r="C14" s="21">
        <v>848</v>
      </c>
      <c r="D14" s="21">
        <v>848</v>
      </c>
    </row>
    <row r="15" spans="2:4" ht="15.6" x14ac:dyDescent="0.3">
      <c r="B15" s="20" t="s">
        <v>31</v>
      </c>
      <c r="C15" s="21">
        <v>690</v>
      </c>
      <c r="D15" s="21">
        <v>690</v>
      </c>
    </row>
    <row r="16" spans="2:4" ht="15.6" x14ac:dyDescent="0.3">
      <c r="B16" s="16" t="s">
        <v>27</v>
      </c>
      <c r="C16" s="17">
        <v>17</v>
      </c>
      <c r="D16" s="17">
        <v>17</v>
      </c>
    </row>
    <row r="17" spans="2:4" ht="15.6" x14ac:dyDescent="0.3">
      <c r="B17" s="16" t="s">
        <v>25</v>
      </c>
      <c r="C17" s="17">
        <v>147</v>
      </c>
      <c r="D17" s="17">
        <v>147</v>
      </c>
    </row>
    <row r="18" spans="2:4" ht="15.6" x14ac:dyDescent="0.3">
      <c r="B18" s="16" t="s">
        <v>21</v>
      </c>
      <c r="C18" s="17">
        <v>61</v>
      </c>
      <c r="D18" s="17">
        <v>61</v>
      </c>
    </row>
    <row r="19" spans="2:4" ht="15.6" x14ac:dyDescent="0.3">
      <c r="B19" s="19" t="s">
        <v>22</v>
      </c>
      <c r="C19" s="17">
        <v>61</v>
      </c>
      <c r="D19" s="17">
        <v>61</v>
      </c>
    </row>
    <row r="20" spans="2:4" ht="15.6" x14ac:dyDescent="0.3">
      <c r="B20" s="16" t="s">
        <v>23</v>
      </c>
      <c r="C20" s="17">
        <v>21</v>
      </c>
      <c r="D20" s="17">
        <v>21</v>
      </c>
    </row>
    <row r="21" spans="2:4" ht="15.6" x14ac:dyDescent="0.3">
      <c r="B21" s="16" t="s">
        <v>26</v>
      </c>
      <c r="C21" s="17">
        <v>444</v>
      </c>
      <c r="D21" s="17">
        <v>444</v>
      </c>
    </row>
    <row r="22" spans="2:4" ht="16.2" thickBot="1" x14ac:dyDescent="0.35">
      <c r="B22" s="23" t="s">
        <v>22</v>
      </c>
      <c r="C22" s="24">
        <v>444</v>
      </c>
      <c r="D22" s="24">
        <v>444</v>
      </c>
    </row>
    <row r="23" spans="2:4" s="1" customFormat="1" ht="15.6" x14ac:dyDescent="0.3">
      <c r="B23" s="5" t="s">
        <v>52</v>
      </c>
      <c r="C23" s="6">
        <f>C14/C7</f>
        <v>0.5145631067961165</v>
      </c>
      <c r="D23" s="6">
        <f>D14/D7</f>
        <v>0.5148755312689739</v>
      </c>
    </row>
    <row r="24" spans="2:4" s="1" customFormat="1" ht="16.2" thickBot="1" x14ac:dyDescent="0.35">
      <c r="B24" s="7" t="s">
        <v>53</v>
      </c>
      <c r="C24" s="8">
        <f>C14/(C7-C9-C16-C17-C20)</f>
        <v>0.58563535911602205</v>
      </c>
      <c r="D24" s="8">
        <f>D14/(D7-D9-D16-D17-D20)</f>
        <v>0.58604008293020038</v>
      </c>
    </row>
    <row r="25" spans="2:4" s="1" customFormat="1" ht="16.2" thickBot="1" x14ac:dyDescent="0.35">
      <c r="B25" s="26"/>
      <c r="C25" s="27"/>
      <c r="D25" s="27"/>
    </row>
    <row r="26" spans="2:4" ht="16.2" thickBot="1" x14ac:dyDescent="0.35">
      <c r="B26" s="10" t="s">
        <v>5</v>
      </c>
      <c r="C26" s="11">
        <v>11906</v>
      </c>
      <c r="D26" s="12">
        <v>11906</v>
      </c>
    </row>
    <row r="27" spans="2:4" ht="15.6" x14ac:dyDescent="0.3">
      <c r="B27" s="13" t="s">
        <v>30</v>
      </c>
      <c r="C27" s="14">
        <v>401</v>
      </c>
      <c r="D27" s="15">
        <v>401</v>
      </c>
    </row>
    <row r="28" spans="2:4" ht="15.6" x14ac:dyDescent="0.3">
      <c r="B28" s="16" t="s">
        <v>25</v>
      </c>
      <c r="C28" s="17">
        <v>137</v>
      </c>
      <c r="D28" s="18">
        <v>137</v>
      </c>
    </row>
    <row r="29" spans="2:4" ht="15.6" x14ac:dyDescent="0.3">
      <c r="B29" s="16" t="s">
        <v>21</v>
      </c>
      <c r="C29" s="17">
        <v>10</v>
      </c>
      <c r="D29" s="18">
        <v>10</v>
      </c>
    </row>
    <row r="30" spans="2:4" ht="15.6" x14ac:dyDescent="0.3">
      <c r="B30" s="19" t="s">
        <v>24</v>
      </c>
      <c r="C30" s="17">
        <v>4</v>
      </c>
      <c r="D30" s="18">
        <v>4</v>
      </c>
    </row>
    <row r="31" spans="2:4" ht="15.6" x14ac:dyDescent="0.3">
      <c r="B31" s="19" t="s">
        <v>22</v>
      </c>
      <c r="C31" s="17">
        <v>6</v>
      </c>
      <c r="D31" s="18">
        <v>6</v>
      </c>
    </row>
    <row r="32" spans="2:4" ht="15.6" x14ac:dyDescent="0.3">
      <c r="B32" s="16" t="s">
        <v>23</v>
      </c>
      <c r="C32" s="17">
        <v>42</v>
      </c>
      <c r="D32" s="18">
        <v>42</v>
      </c>
    </row>
    <row r="33" spans="2:4" ht="15.6" x14ac:dyDescent="0.3">
      <c r="B33" s="16" t="s">
        <v>26</v>
      </c>
      <c r="C33" s="17">
        <v>212</v>
      </c>
      <c r="D33" s="18">
        <v>212</v>
      </c>
    </row>
    <row r="34" spans="2:4" ht="15.6" x14ac:dyDescent="0.3">
      <c r="B34" s="19" t="s">
        <v>24</v>
      </c>
      <c r="C34" s="17">
        <v>33</v>
      </c>
      <c r="D34" s="18">
        <v>33</v>
      </c>
    </row>
    <row r="35" spans="2:4" ht="15.6" x14ac:dyDescent="0.3">
      <c r="B35" s="19" t="s">
        <v>22</v>
      </c>
      <c r="C35" s="17">
        <v>179</v>
      </c>
      <c r="D35" s="18">
        <v>179</v>
      </c>
    </row>
    <row r="36" spans="2:4" ht="15.6" x14ac:dyDescent="0.3">
      <c r="B36" s="20" t="s">
        <v>28</v>
      </c>
      <c r="C36" s="21">
        <v>8671</v>
      </c>
      <c r="D36" s="22">
        <v>8671</v>
      </c>
    </row>
    <row r="37" spans="2:4" ht="15.6" x14ac:dyDescent="0.3">
      <c r="B37" s="20" t="s">
        <v>31</v>
      </c>
      <c r="C37" s="21">
        <v>2834</v>
      </c>
      <c r="D37" s="22">
        <v>2834</v>
      </c>
    </row>
    <row r="38" spans="2:4" ht="15.6" x14ac:dyDescent="0.3">
      <c r="B38" s="16" t="s">
        <v>27</v>
      </c>
      <c r="C38" s="17">
        <v>37</v>
      </c>
      <c r="D38" s="18">
        <v>37</v>
      </c>
    </row>
    <row r="39" spans="2:4" ht="15.6" x14ac:dyDescent="0.3">
      <c r="B39" s="16" t="s">
        <v>25</v>
      </c>
      <c r="C39" s="17">
        <v>881</v>
      </c>
      <c r="D39" s="18">
        <v>881</v>
      </c>
    </row>
    <row r="40" spans="2:4" ht="15.6" x14ac:dyDescent="0.3">
      <c r="B40" s="16" t="s">
        <v>32</v>
      </c>
      <c r="C40" s="17">
        <v>393</v>
      </c>
      <c r="D40" s="18">
        <v>393</v>
      </c>
    </row>
    <row r="41" spans="2:4" ht="15.6" x14ac:dyDescent="0.3">
      <c r="B41" s="16" t="s">
        <v>21</v>
      </c>
      <c r="C41" s="17">
        <v>271</v>
      </c>
      <c r="D41" s="18">
        <v>271</v>
      </c>
    </row>
    <row r="42" spans="2:4" ht="15.6" x14ac:dyDescent="0.3">
      <c r="B42" s="19" t="s">
        <v>24</v>
      </c>
      <c r="C42" s="17">
        <v>76</v>
      </c>
      <c r="D42" s="18">
        <v>76</v>
      </c>
    </row>
    <row r="43" spans="2:4" ht="15.6" x14ac:dyDescent="0.3">
      <c r="B43" s="19" t="s">
        <v>22</v>
      </c>
      <c r="C43" s="17">
        <v>195</v>
      </c>
      <c r="D43" s="18">
        <v>195</v>
      </c>
    </row>
    <row r="44" spans="2:4" ht="15.6" x14ac:dyDescent="0.3">
      <c r="B44" s="16" t="s">
        <v>23</v>
      </c>
      <c r="C44" s="17">
        <v>757</v>
      </c>
      <c r="D44" s="18">
        <v>757</v>
      </c>
    </row>
    <row r="45" spans="2:4" ht="15.6" x14ac:dyDescent="0.3">
      <c r="B45" s="16" t="s">
        <v>26</v>
      </c>
      <c r="C45" s="17">
        <v>495</v>
      </c>
      <c r="D45" s="18">
        <v>495</v>
      </c>
    </row>
    <row r="46" spans="2:4" ht="15.6" x14ac:dyDescent="0.3">
      <c r="B46" s="19" t="s">
        <v>24</v>
      </c>
      <c r="C46" s="17">
        <v>103</v>
      </c>
      <c r="D46" s="18">
        <v>103</v>
      </c>
    </row>
    <row r="47" spans="2:4" ht="16.2" thickBot="1" x14ac:dyDescent="0.35">
      <c r="B47" s="23" t="s">
        <v>22</v>
      </c>
      <c r="C47" s="24">
        <v>392</v>
      </c>
      <c r="D47" s="25">
        <v>392</v>
      </c>
    </row>
    <row r="48" spans="2:4" s="1" customFormat="1" ht="15.6" x14ac:dyDescent="0.3">
      <c r="B48" s="5" t="s">
        <v>52</v>
      </c>
      <c r="C48" s="6">
        <f>C36/C26</f>
        <v>0.72828825802116581</v>
      </c>
      <c r="D48" s="6">
        <f>D36/D26</f>
        <v>0.72828825802116581</v>
      </c>
    </row>
    <row r="49" spans="2:4" s="1" customFormat="1" ht="16.2" thickBot="1" x14ac:dyDescent="0.35">
      <c r="B49" s="7" t="s">
        <v>53</v>
      </c>
      <c r="C49" s="8">
        <f>C36/(C26-C28-C30-C32-C34-C38-C39-C42-C44-C46)</f>
        <v>0.88155754371695816</v>
      </c>
      <c r="D49" s="8">
        <f>D36/(D26-D28-D30-D32-D34-D38-D39-D42-D44-D46)</f>
        <v>0.88155754371695816</v>
      </c>
    </row>
    <row r="50" spans="2:4" s="1" customFormat="1" ht="16.2" thickBot="1" x14ac:dyDescent="0.35">
      <c r="B50" s="26"/>
      <c r="C50" s="27"/>
      <c r="D50" s="27"/>
    </row>
    <row r="51" spans="2:4" ht="16.2" thickBot="1" x14ac:dyDescent="0.35">
      <c r="B51" s="10" t="s">
        <v>39</v>
      </c>
      <c r="C51" s="11">
        <v>282</v>
      </c>
      <c r="D51" s="12">
        <v>282</v>
      </c>
    </row>
    <row r="52" spans="2:4" ht="15.6" x14ac:dyDescent="0.3">
      <c r="B52" s="13" t="s">
        <v>30</v>
      </c>
      <c r="C52" s="14">
        <v>4</v>
      </c>
      <c r="D52" s="15">
        <v>4</v>
      </c>
    </row>
    <row r="53" spans="2:4" ht="15.6" x14ac:dyDescent="0.3">
      <c r="B53" s="16" t="s">
        <v>21</v>
      </c>
      <c r="C53" s="17">
        <v>3</v>
      </c>
      <c r="D53" s="18">
        <v>3</v>
      </c>
    </row>
    <row r="54" spans="2:4" ht="15.6" x14ac:dyDescent="0.3">
      <c r="B54" s="19" t="s">
        <v>22</v>
      </c>
      <c r="C54" s="17">
        <v>3</v>
      </c>
      <c r="D54" s="18">
        <v>3</v>
      </c>
    </row>
    <row r="55" spans="2:4" ht="15.6" x14ac:dyDescent="0.3">
      <c r="B55" s="16" t="s">
        <v>26</v>
      </c>
      <c r="C55" s="17">
        <v>1</v>
      </c>
      <c r="D55" s="18">
        <v>1</v>
      </c>
    </row>
    <row r="56" spans="2:4" ht="15.6" x14ac:dyDescent="0.3">
      <c r="B56" s="19" t="s">
        <v>22</v>
      </c>
      <c r="C56" s="17">
        <v>1</v>
      </c>
      <c r="D56" s="18">
        <v>1</v>
      </c>
    </row>
    <row r="57" spans="2:4" ht="15.6" x14ac:dyDescent="0.3">
      <c r="B57" s="20" t="s">
        <v>28</v>
      </c>
      <c r="C57" s="21">
        <v>246</v>
      </c>
      <c r="D57" s="22">
        <v>246</v>
      </c>
    </row>
    <row r="58" spans="2:4" ht="15.6" x14ac:dyDescent="0.3">
      <c r="B58" s="20" t="s">
        <v>31</v>
      </c>
      <c r="C58" s="21">
        <v>32</v>
      </c>
      <c r="D58" s="22">
        <v>32</v>
      </c>
    </row>
    <row r="59" spans="2:4" ht="15.6" x14ac:dyDescent="0.3">
      <c r="B59" s="16" t="s">
        <v>27</v>
      </c>
      <c r="C59" s="17">
        <v>1</v>
      </c>
      <c r="D59" s="18">
        <v>1</v>
      </c>
    </row>
    <row r="60" spans="2:4" ht="15.6" x14ac:dyDescent="0.3">
      <c r="B60" s="16" t="s">
        <v>25</v>
      </c>
      <c r="C60" s="17">
        <v>2</v>
      </c>
      <c r="D60" s="18">
        <v>2</v>
      </c>
    </row>
    <row r="61" spans="2:4" ht="15.6" x14ac:dyDescent="0.3">
      <c r="B61" s="16" t="s">
        <v>32</v>
      </c>
      <c r="C61" s="17">
        <v>18</v>
      </c>
      <c r="D61" s="18">
        <v>18</v>
      </c>
    </row>
    <row r="62" spans="2:4" ht="15.6" x14ac:dyDescent="0.3">
      <c r="B62" s="16" t="s">
        <v>21</v>
      </c>
      <c r="C62" s="17">
        <v>4</v>
      </c>
      <c r="D62" s="18">
        <v>4</v>
      </c>
    </row>
    <row r="63" spans="2:4" ht="15.6" x14ac:dyDescent="0.3">
      <c r="B63" s="19" t="s">
        <v>22</v>
      </c>
      <c r="C63" s="17">
        <v>4</v>
      </c>
      <c r="D63" s="18">
        <v>4</v>
      </c>
    </row>
    <row r="64" spans="2:4" ht="15.6" x14ac:dyDescent="0.3">
      <c r="B64" s="16" t="s">
        <v>23</v>
      </c>
      <c r="C64" s="17">
        <v>3</v>
      </c>
      <c r="D64" s="18">
        <v>3</v>
      </c>
    </row>
    <row r="65" spans="2:4" ht="15.6" x14ac:dyDescent="0.3">
      <c r="B65" s="16" t="s">
        <v>26</v>
      </c>
      <c r="C65" s="17">
        <v>4</v>
      </c>
      <c r="D65" s="18">
        <v>4</v>
      </c>
    </row>
    <row r="66" spans="2:4" ht="16.2" thickBot="1" x14ac:dyDescent="0.35">
      <c r="B66" s="23" t="s">
        <v>22</v>
      </c>
      <c r="C66" s="24">
        <v>4</v>
      </c>
      <c r="D66" s="25">
        <v>4</v>
      </c>
    </row>
    <row r="67" spans="2:4" s="1" customFormat="1" ht="15.6" x14ac:dyDescent="0.3">
      <c r="B67" s="5" t="s">
        <v>52</v>
      </c>
      <c r="C67" s="6">
        <f>C57/C51</f>
        <v>0.87234042553191493</v>
      </c>
      <c r="D67" s="6">
        <f>D57/D51</f>
        <v>0.87234042553191493</v>
      </c>
    </row>
    <row r="68" spans="2:4" s="1" customFormat="1" ht="16.2" thickBot="1" x14ac:dyDescent="0.35">
      <c r="B68" s="7" t="s">
        <v>53</v>
      </c>
      <c r="C68" s="8">
        <f>C57/(C51-C59-C60-C64)</f>
        <v>0.89130434782608692</v>
      </c>
      <c r="D68" s="8">
        <f>D57/(D51-D59-D60-D64)</f>
        <v>0.89130434782608692</v>
      </c>
    </row>
    <row r="69" spans="2:4" s="1" customFormat="1" ht="16.2" thickBot="1" x14ac:dyDescent="0.35">
      <c r="B69" s="26"/>
      <c r="C69" s="27"/>
      <c r="D69" s="27"/>
    </row>
    <row r="70" spans="2:4" ht="16.2" thickBot="1" x14ac:dyDescent="0.35">
      <c r="B70" s="10" t="s">
        <v>6</v>
      </c>
      <c r="C70" s="11">
        <v>2943</v>
      </c>
      <c r="D70" s="12">
        <v>2943</v>
      </c>
    </row>
    <row r="71" spans="2:4" ht="15.6" x14ac:dyDescent="0.3">
      <c r="B71" s="13" t="s">
        <v>30</v>
      </c>
      <c r="C71" s="14">
        <v>382</v>
      </c>
      <c r="D71" s="15">
        <v>482</v>
      </c>
    </row>
    <row r="72" spans="2:4" ht="15.6" x14ac:dyDescent="0.3">
      <c r="B72" s="16" t="s">
        <v>27</v>
      </c>
      <c r="C72" s="17">
        <v>3</v>
      </c>
      <c r="D72" s="18">
        <v>3</v>
      </c>
    </row>
    <row r="73" spans="2:4" ht="15.6" x14ac:dyDescent="0.3">
      <c r="B73" s="16" t="s">
        <v>25</v>
      </c>
      <c r="C73" s="17">
        <v>148</v>
      </c>
      <c r="D73" s="18">
        <v>148</v>
      </c>
    </row>
    <row r="74" spans="2:4" ht="15.6" x14ac:dyDescent="0.3">
      <c r="B74" s="16" t="s">
        <v>21</v>
      </c>
      <c r="C74" s="17">
        <v>147</v>
      </c>
      <c r="D74" s="18">
        <v>147</v>
      </c>
    </row>
    <row r="75" spans="2:4" ht="15.6" x14ac:dyDescent="0.3">
      <c r="B75" s="19" t="s">
        <v>22</v>
      </c>
      <c r="C75" s="17">
        <v>147</v>
      </c>
      <c r="D75" s="18">
        <v>147</v>
      </c>
    </row>
    <row r="76" spans="2:4" ht="15.6" x14ac:dyDescent="0.3">
      <c r="B76" s="16" t="s">
        <v>26</v>
      </c>
      <c r="C76" s="17">
        <v>84</v>
      </c>
      <c r="D76" s="18">
        <v>84</v>
      </c>
    </row>
    <row r="77" spans="2:4" ht="15.6" x14ac:dyDescent="0.3">
      <c r="B77" s="19" t="s">
        <v>22</v>
      </c>
      <c r="C77" s="17">
        <v>84</v>
      </c>
      <c r="D77" s="18">
        <v>84</v>
      </c>
    </row>
    <row r="78" spans="2:4" ht="15.6" x14ac:dyDescent="0.3">
      <c r="B78" s="20" t="s">
        <v>28</v>
      </c>
      <c r="C78" s="21">
        <v>1822</v>
      </c>
      <c r="D78" s="22">
        <v>1822</v>
      </c>
    </row>
    <row r="79" spans="2:4" ht="15.6" x14ac:dyDescent="0.3">
      <c r="B79" s="20" t="s">
        <v>31</v>
      </c>
      <c r="C79" s="21">
        <v>739</v>
      </c>
      <c r="D79" s="22">
        <v>739</v>
      </c>
    </row>
    <row r="80" spans="2:4" ht="15.6" x14ac:dyDescent="0.3">
      <c r="B80" s="16" t="s">
        <v>27</v>
      </c>
      <c r="C80" s="17">
        <v>16</v>
      </c>
      <c r="D80" s="18">
        <v>16</v>
      </c>
    </row>
    <row r="81" spans="2:4" ht="15.6" x14ac:dyDescent="0.3">
      <c r="B81" s="16" t="s">
        <v>25</v>
      </c>
      <c r="C81" s="17">
        <v>453</v>
      </c>
      <c r="D81" s="18">
        <v>453</v>
      </c>
    </row>
    <row r="82" spans="2:4" ht="15.6" x14ac:dyDescent="0.3">
      <c r="B82" s="16" t="s">
        <v>32</v>
      </c>
      <c r="C82" s="17">
        <v>41</v>
      </c>
      <c r="D82" s="18">
        <v>41</v>
      </c>
    </row>
    <row r="83" spans="2:4" ht="15.6" x14ac:dyDescent="0.3">
      <c r="B83" s="16" t="s">
        <v>21</v>
      </c>
      <c r="C83" s="17">
        <v>74</v>
      </c>
      <c r="D83" s="18">
        <v>74</v>
      </c>
    </row>
    <row r="84" spans="2:4" ht="15.6" x14ac:dyDescent="0.3">
      <c r="B84" s="19" t="s">
        <v>22</v>
      </c>
      <c r="C84" s="17">
        <v>74</v>
      </c>
      <c r="D84" s="18">
        <v>74</v>
      </c>
    </row>
    <row r="85" spans="2:4" ht="16.2" thickBot="1" x14ac:dyDescent="0.35">
      <c r="B85" s="28" t="s">
        <v>23</v>
      </c>
      <c r="C85" s="24">
        <v>155</v>
      </c>
      <c r="D85" s="25">
        <v>155</v>
      </c>
    </row>
    <row r="86" spans="2:4" s="1" customFormat="1" ht="15.6" x14ac:dyDescent="0.3">
      <c r="B86" s="5" t="s">
        <v>52</v>
      </c>
      <c r="C86" s="6">
        <f>C78/C70</f>
        <v>0.61909616038056403</v>
      </c>
      <c r="D86" s="6">
        <f>D78/D70</f>
        <v>0.61909616038056403</v>
      </c>
    </row>
    <row r="87" spans="2:4" s="1" customFormat="1" ht="16.2" thickBot="1" x14ac:dyDescent="0.35">
      <c r="B87" s="7" t="s">
        <v>53</v>
      </c>
      <c r="C87" s="8">
        <f>C78/(C70-C72-C73-C80-C81-C85)</f>
        <v>0.84040590405904059</v>
      </c>
      <c r="D87" s="8">
        <f>D78/(D70-D72-D73-D80-D81-D85)</f>
        <v>0.84040590405904059</v>
      </c>
    </row>
    <row r="88" spans="2:4" s="1" customFormat="1" ht="16.2" thickBot="1" x14ac:dyDescent="0.35">
      <c r="B88" s="29"/>
      <c r="C88" s="27"/>
      <c r="D88" s="27"/>
    </row>
    <row r="89" spans="2:4" ht="16.2" thickBot="1" x14ac:dyDescent="0.35">
      <c r="B89" s="10" t="s">
        <v>40</v>
      </c>
      <c r="C89" s="11">
        <v>2949</v>
      </c>
      <c r="D89" s="12">
        <v>2949</v>
      </c>
    </row>
    <row r="90" spans="2:4" ht="15.6" x14ac:dyDescent="0.3">
      <c r="B90" s="13" t="s">
        <v>30</v>
      </c>
      <c r="C90" s="14">
        <v>26</v>
      </c>
      <c r="D90" s="15">
        <v>26</v>
      </c>
    </row>
    <row r="91" spans="2:4" ht="15.6" x14ac:dyDescent="0.3">
      <c r="B91" s="16" t="s">
        <v>25</v>
      </c>
      <c r="C91" s="17">
        <v>10</v>
      </c>
      <c r="D91" s="18">
        <v>10</v>
      </c>
    </row>
    <row r="92" spans="2:4" ht="15.6" x14ac:dyDescent="0.3">
      <c r="B92" s="16" t="s">
        <v>21</v>
      </c>
      <c r="C92" s="17">
        <v>5</v>
      </c>
      <c r="D92" s="18">
        <v>5</v>
      </c>
    </row>
    <row r="93" spans="2:4" ht="15.6" x14ac:dyDescent="0.3">
      <c r="B93" s="19" t="s">
        <v>22</v>
      </c>
      <c r="C93" s="17">
        <v>5</v>
      </c>
      <c r="D93" s="18">
        <v>5</v>
      </c>
    </row>
    <row r="94" spans="2:4" ht="15.6" x14ac:dyDescent="0.3">
      <c r="B94" s="16" t="s">
        <v>26</v>
      </c>
      <c r="C94" s="17">
        <v>11</v>
      </c>
      <c r="D94" s="18">
        <v>11</v>
      </c>
    </row>
    <row r="95" spans="2:4" ht="15.6" x14ac:dyDescent="0.3">
      <c r="B95" s="19" t="s">
        <v>22</v>
      </c>
      <c r="C95" s="17">
        <v>11</v>
      </c>
      <c r="D95" s="18">
        <v>11</v>
      </c>
    </row>
    <row r="96" spans="2:4" ht="15.6" x14ac:dyDescent="0.3">
      <c r="B96" s="20" t="s">
        <v>28</v>
      </c>
      <c r="C96" s="21">
        <v>2394</v>
      </c>
      <c r="D96" s="22">
        <v>2394</v>
      </c>
    </row>
    <row r="97" spans="2:4" ht="15.6" x14ac:dyDescent="0.3">
      <c r="B97" s="20" t="s">
        <v>31</v>
      </c>
      <c r="C97" s="21">
        <v>529</v>
      </c>
      <c r="D97" s="22">
        <v>529</v>
      </c>
    </row>
    <row r="98" spans="2:4" ht="15.6" x14ac:dyDescent="0.3">
      <c r="B98" s="16" t="s">
        <v>27</v>
      </c>
      <c r="C98" s="17">
        <v>14</v>
      </c>
      <c r="D98" s="18">
        <v>14</v>
      </c>
    </row>
    <row r="99" spans="2:4" ht="15.6" x14ac:dyDescent="0.3">
      <c r="B99" s="16" t="s">
        <v>33</v>
      </c>
      <c r="C99" s="17">
        <v>5</v>
      </c>
      <c r="D99" s="18">
        <v>5</v>
      </c>
    </row>
    <row r="100" spans="2:4" ht="15.6" x14ac:dyDescent="0.3">
      <c r="B100" s="16" t="s">
        <v>25</v>
      </c>
      <c r="C100" s="17">
        <v>160</v>
      </c>
      <c r="D100" s="18">
        <v>160</v>
      </c>
    </row>
    <row r="101" spans="2:4" ht="15.6" x14ac:dyDescent="0.3">
      <c r="B101" s="16" t="s">
        <v>32</v>
      </c>
      <c r="C101" s="17">
        <v>73</v>
      </c>
      <c r="D101" s="18">
        <v>73</v>
      </c>
    </row>
    <row r="102" spans="2:4" ht="15.6" x14ac:dyDescent="0.3">
      <c r="B102" s="16" t="s">
        <v>21</v>
      </c>
      <c r="C102" s="17">
        <v>53</v>
      </c>
      <c r="D102" s="18">
        <v>53</v>
      </c>
    </row>
    <row r="103" spans="2:4" ht="15.6" x14ac:dyDescent="0.3">
      <c r="B103" s="19" t="s">
        <v>24</v>
      </c>
      <c r="C103" s="17">
        <v>3</v>
      </c>
      <c r="D103" s="18">
        <v>3</v>
      </c>
    </row>
    <row r="104" spans="2:4" ht="15.6" x14ac:dyDescent="0.3">
      <c r="B104" s="19" t="s">
        <v>22</v>
      </c>
      <c r="C104" s="17">
        <v>50</v>
      </c>
      <c r="D104" s="18">
        <v>50</v>
      </c>
    </row>
    <row r="105" spans="2:4" ht="15.6" x14ac:dyDescent="0.3">
      <c r="B105" s="16" t="s">
        <v>23</v>
      </c>
      <c r="C105" s="17">
        <v>184</v>
      </c>
      <c r="D105" s="18">
        <v>184</v>
      </c>
    </row>
    <row r="106" spans="2:4" ht="15.6" x14ac:dyDescent="0.3">
      <c r="B106" s="16" t="s">
        <v>26</v>
      </c>
      <c r="C106" s="17">
        <v>40</v>
      </c>
      <c r="D106" s="18">
        <v>40</v>
      </c>
    </row>
    <row r="107" spans="2:4" ht="15.6" x14ac:dyDescent="0.3">
      <c r="B107" s="19" t="s">
        <v>24</v>
      </c>
      <c r="C107" s="17">
        <v>10</v>
      </c>
      <c r="D107" s="18">
        <v>10</v>
      </c>
    </row>
    <row r="108" spans="2:4" ht="16.2" thickBot="1" x14ac:dyDescent="0.35">
      <c r="B108" s="23" t="s">
        <v>22</v>
      </c>
      <c r="C108" s="24">
        <v>30</v>
      </c>
      <c r="D108" s="25">
        <v>30</v>
      </c>
    </row>
    <row r="109" spans="2:4" s="1" customFormat="1" ht="15.6" x14ac:dyDescent="0.3">
      <c r="B109" s="5" t="s">
        <v>52</v>
      </c>
      <c r="C109" s="6">
        <f>C96/C89</f>
        <v>0.81180061037639883</v>
      </c>
      <c r="D109" s="6">
        <f>D96/D89</f>
        <v>0.81180061037639883</v>
      </c>
    </row>
    <row r="110" spans="2:4" s="1" customFormat="1" ht="16.2" thickBot="1" x14ac:dyDescent="0.35">
      <c r="B110" s="7" t="s">
        <v>53</v>
      </c>
      <c r="C110" s="8">
        <f>C96/(C89-C91-C98-C99-C100-C103-C105-C107)</f>
        <v>0.93406164650799839</v>
      </c>
      <c r="D110" s="8">
        <f>D96/(D89-D91-D98-D99-D100-D103-D105-D107)</f>
        <v>0.93406164650799839</v>
      </c>
    </row>
    <row r="111" spans="2:4" s="1" customFormat="1" ht="16.2" thickBot="1" x14ac:dyDescent="0.35">
      <c r="B111" s="26"/>
      <c r="C111" s="27"/>
      <c r="D111" s="27"/>
    </row>
    <row r="112" spans="2:4" ht="16.2" thickBot="1" x14ac:dyDescent="0.35">
      <c r="B112" s="10" t="s">
        <v>35</v>
      </c>
      <c r="C112" s="11">
        <v>1871</v>
      </c>
      <c r="D112" s="12">
        <v>1871</v>
      </c>
    </row>
    <row r="113" spans="2:4" ht="15.6" x14ac:dyDescent="0.3">
      <c r="B113" s="13" t="s">
        <v>30</v>
      </c>
      <c r="C113" s="14">
        <v>78</v>
      </c>
      <c r="D113" s="15">
        <v>78</v>
      </c>
    </row>
    <row r="114" spans="2:4" ht="15.6" x14ac:dyDescent="0.3">
      <c r="B114" s="16" t="s">
        <v>25</v>
      </c>
      <c r="C114" s="17">
        <v>35</v>
      </c>
      <c r="D114" s="18">
        <v>35</v>
      </c>
    </row>
    <row r="115" spans="2:4" ht="15.6" x14ac:dyDescent="0.3">
      <c r="B115" s="16" t="s">
        <v>32</v>
      </c>
      <c r="C115" s="17">
        <v>9</v>
      </c>
      <c r="D115" s="18">
        <v>9</v>
      </c>
    </row>
    <row r="116" spans="2:4" ht="15.6" x14ac:dyDescent="0.3">
      <c r="B116" s="16" t="s">
        <v>21</v>
      </c>
      <c r="C116" s="17">
        <v>3</v>
      </c>
      <c r="D116" s="18">
        <v>3</v>
      </c>
    </row>
    <row r="117" spans="2:4" ht="15.6" x14ac:dyDescent="0.3">
      <c r="B117" s="19" t="s">
        <v>22</v>
      </c>
      <c r="C117" s="17">
        <v>3</v>
      </c>
      <c r="D117" s="18">
        <v>3</v>
      </c>
    </row>
    <row r="118" spans="2:4" ht="15.6" x14ac:dyDescent="0.3">
      <c r="B118" s="16" t="s">
        <v>23</v>
      </c>
      <c r="C118" s="17">
        <v>1</v>
      </c>
      <c r="D118" s="18">
        <v>1</v>
      </c>
    </row>
    <row r="119" spans="2:4" ht="15.6" x14ac:dyDescent="0.3">
      <c r="B119" s="16" t="s">
        <v>26</v>
      </c>
      <c r="C119" s="17">
        <v>30</v>
      </c>
      <c r="D119" s="18">
        <v>30</v>
      </c>
    </row>
    <row r="120" spans="2:4" ht="15.6" x14ac:dyDescent="0.3">
      <c r="B120" s="19" t="s">
        <v>24</v>
      </c>
      <c r="C120" s="17">
        <v>2</v>
      </c>
      <c r="D120" s="18">
        <v>2</v>
      </c>
    </row>
    <row r="121" spans="2:4" ht="15.6" x14ac:dyDescent="0.3">
      <c r="B121" s="19" t="s">
        <v>22</v>
      </c>
      <c r="C121" s="17">
        <v>28</v>
      </c>
      <c r="D121" s="18">
        <v>28</v>
      </c>
    </row>
    <row r="122" spans="2:4" ht="15.6" x14ac:dyDescent="0.3">
      <c r="B122" s="20" t="s">
        <v>28</v>
      </c>
      <c r="C122" s="21">
        <v>1314</v>
      </c>
      <c r="D122" s="21">
        <v>1314</v>
      </c>
    </row>
    <row r="123" spans="2:4" ht="15.6" x14ac:dyDescent="0.3">
      <c r="B123" s="20" t="s">
        <v>31</v>
      </c>
      <c r="C123" s="21">
        <v>479</v>
      </c>
      <c r="D123" s="21">
        <v>479</v>
      </c>
    </row>
    <row r="124" spans="2:4" ht="15.6" x14ac:dyDescent="0.3">
      <c r="B124" s="16" t="s">
        <v>27</v>
      </c>
      <c r="C124" s="17">
        <v>42</v>
      </c>
      <c r="D124" s="18">
        <v>42</v>
      </c>
    </row>
    <row r="125" spans="2:4" ht="15.6" x14ac:dyDescent="0.3">
      <c r="B125" s="16" t="s">
        <v>33</v>
      </c>
      <c r="C125" s="17">
        <v>5</v>
      </c>
      <c r="D125" s="18">
        <v>5</v>
      </c>
    </row>
    <row r="126" spans="2:4" ht="15.6" x14ac:dyDescent="0.3">
      <c r="B126" s="16" t="s">
        <v>25</v>
      </c>
      <c r="C126" s="17">
        <v>171</v>
      </c>
      <c r="D126" s="18">
        <v>171</v>
      </c>
    </row>
    <row r="127" spans="2:4" ht="15.6" x14ac:dyDescent="0.3">
      <c r="B127" s="16" t="s">
        <v>32</v>
      </c>
      <c r="C127" s="17">
        <v>63</v>
      </c>
      <c r="D127" s="17">
        <v>63</v>
      </c>
    </row>
    <row r="128" spans="2:4" ht="15.6" x14ac:dyDescent="0.3">
      <c r="B128" s="16" t="s">
        <v>21</v>
      </c>
      <c r="C128" s="17">
        <v>26</v>
      </c>
      <c r="D128" s="18">
        <v>26</v>
      </c>
    </row>
    <row r="129" spans="2:4" ht="15.6" x14ac:dyDescent="0.3">
      <c r="B129" s="19" t="s">
        <v>24</v>
      </c>
      <c r="C129" s="17">
        <v>3</v>
      </c>
      <c r="D129" s="18">
        <v>3</v>
      </c>
    </row>
    <row r="130" spans="2:4" ht="15.6" x14ac:dyDescent="0.3">
      <c r="B130" s="19" t="s">
        <v>22</v>
      </c>
      <c r="C130" s="17">
        <v>23</v>
      </c>
      <c r="D130" s="18">
        <v>23</v>
      </c>
    </row>
    <row r="131" spans="2:4" ht="15.6" x14ac:dyDescent="0.3">
      <c r="B131" s="16" t="s">
        <v>23</v>
      </c>
      <c r="C131" s="17">
        <v>85</v>
      </c>
      <c r="D131" s="18">
        <v>85</v>
      </c>
    </row>
    <row r="132" spans="2:4" ht="15.6" x14ac:dyDescent="0.3">
      <c r="B132" s="16" t="s">
        <v>26</v>
      </c>
      <c r="C132" s="17">
        <v>87</v>
      </c>
      <c r="D132" s="18">
        <v>87</v>
      </c>
    </row>
    <row r="133" spans="2:4" ht="15.6" x14ac:dyDescent="0.3">
      <c r="B133" s="19" t="s">
        <v>24</v>
      </c>
      <c r="C133" s="17">
        <v>5</v>
      </c>
      <c r="D133" s="18">
        <v>5</v>
      </c>
    </row>
    <row r="134" spans="2:4" ht="16.2" thickBot="1" x14ac:dyDescent="0.35">
      <c r="B134" s="23" t="s">
        <v>22</v>
      </c>
      <c r="C134" s="24">
        <v>82</v>
      </c>
      <c r="D134" s="25">
        <v>82</v>
      </c>
    </row>
    <row r="135" spans="2:4" s="1" customFormat="1" ht="15.6" x14ac:dyDescent="0.3">
      <c r="B135" s="5" t="s">
        <v>52</v>
      </c>
      <c r="C135" s="6">
        <f>C122/C112</f>
        <v>0.70229823623730625</v>
      </c>
      <c r="D135" s="6">
        <f>D122/D112</f>
        <v>0.70229823623730625</v>
      </c>
    </row>
    <row r="136" spans="2:4" s="1" customFormat="1" ht="16.2" thickBot="1" x14ac:dyDescent="0.35">
      <c r="B136" s="7" t="s">
        <v>53</v>
      </c>
      <c r="C136" s="8">
        <f>C122/(C112-C114-C118-C120-C124-C125-C126-C129-C131-C133)</f>
        <v>0.86333771353482258</v>
      </c>
      <c r="D136" s="8">
        <f>D122/(D112-D114-D118-D120-D124-D125-D126-D129-D131-D133)</f>
        <v>0.86333771353482258</v>
      </c>
    </row>
    <row r="137" spans="2:4" s="1" customFormat="1" ht="15" thickBot="1" x14ac:dyDescent="0.35">
      <c r="B137" s="30"/>
      <c r="C137" s="31"/>
      <c r="D137" s="31"/>
    </row>
    <row r="138" spans="2:4" ht="16.2" thickBot="1" x14ac:dyDescent="0.35">
      <c r="B138" s="32" t="s">
        <v>38</v>
      </c>
      <c r="C138" s="33">
        <v>1125</v>
      </c>
      <c r="D138" s="34">
        <v>1125</v>
      </c>
    </row>
    <row r="139" spans="2:4" ht="15.6" x14ac:dyDescent="0.3">
      <c r="B139" s="35" t="s">
        <v>30</v>
      </c>
      <c r="C139" s="36">
        <v>10</v>
      </c>
      <c r="D139" s="37">
        <v>10</v>
      </c>
    </row>
    <row r="140" spans="2:4" ht="15.6" x14ac:dyDescent="0.3">
      <c r="B140" s="38" t="s">
        <v>25</v>
      </c>
      <c r="C140" s="39">
        <v>4</v>
      </c>
      <c r="D140" s="40">
        <v>4</v>
      </c>
    </row>
    <row r="141" spans="2:4" ht="15.6" x14ac:dyDescent="0.3">
      <c r="B141" s="38" t="s">
        <v>21</v>
      </c>
      <c r="C141" s="39">
        <v>6</v>
      </c>
      <c r="D141" s="40">
        <v>6</v>
      </c>
    </row>
    <row r="142" spans="2:4" ht="15.6" x14ac:dyDescent="0.3">
      <c r="B142" s="41" t="s">
        <v>22</v>
      </c>
      <c r="C142" s="39">
        <v>6</v>
      </c>
      <c r="D142" s="40">
        <v>6</v>
      </c>
    </row>
    <row r="143" spans="2:4" ht="15.6" x14ac:dyDescent="0.3">
      <c r="B143" s="42" t="s">
        <v>28</v>
      </c>
      <c r="C143" s="43">
        <v>785</v>
      </c>
      <c r="D143" s="44">
        <v>785</v>
      </c>
    </row>
    <row r="144" spans="2:4" ht="15.6" x14ac:dyDescent="0.3">
      <c r="B144" s="42" t="s">
        <v>31</v>
      </c>
      <c r="C144" s="43">
        <v>375</v>
      </c>
      <c r="D144" s="44">
        <v>375</v>
      </c>
    </row>
    <row r="145" spans="2:4" ht="15.6" x14ac:dyDescent="0.3">
      <c r="B145" s="38" t="s">
        <v>27</v>
      </c>
      <c r="C145" s="39">
        <v>14</v>
      </c>
      <c r="D145" s="40">
        <v>14</v>
      </c>
    </row>
    <row r="146" spans="2:4" ht="15.6" x14ac:dyDescent="0.3">
      <c r="B146" s="38" t="s">
        <v>25</v>
      </c>
      <c r="C146" s="39">
        <v>34</v>
      </c>
      <c r="D146" s="40">
        <v>34</v>
      </c>
    </row>
    <row r="147" spans="2:4" ht="15.6" x14ac:dyDescent="0.3">
      <c r="B147" s="38" t="s">
        <v>21</v>
      </c>
      <c r="C147" s="39">
        <v>225</v>
      </c>
      <c r="D147" s="40">
        <v>225</v>
      </c>
    </row>
    <row r="148" spans="2:4" ht="15.6" x14ac:dyDescent="0.3">
      <c r="B148" s="41" t="s">
        <v>24</v>
      </c>
      <c r="C148" s="39">
        <v>69</v>
      </c>
      <c r="D148" s="40">
        <v>69</v>
      </c>
    </row>
    <row r="149" spans="2:4" ht="15.6" x14ac:dyDescent="0.3">
      <c r="B149" s="41" t="s">
        <v>22</v>
      </c>
      <c r="C149" s="39">
        <v>156</v>
      </c>
      <c r="D149" s="40">
        <v>156</v>
      </c>
    </row>
    <row r="150" spans="2:4" ht="15.6" x14ac:dyDescent="0.3">
      <c r="B150" s="38" t="s">
        <v>23</v>
      </c>
      <c r="C150" s="39">
        <v>35</v>
      </c>
      <c r="D150" s="40">
        <v>35</v>
      </c>
    </row>
    <row r="151" spans="2:4" ht="15.6" x14ac:dyDescent="0.3">
      <c r="B151" s="38" t="s">
        <v>26</v>
      </c>
      <c r="C151" s="39">
        <v>22</v>
      </c>
      <c r="D151" s="40">
        <v>22</v>
      </c>
    </row>
    <row r="152" spans="2:4" ht="15.6" x14ac:dyDescent="0.3">
      <c r="B152" s="41" t="s">
        <v>24</v>
      </c>
      <c r="C152" s="39">
        <v>3</v>
      </c>
      <c r="D152" s="40">
        <v>3</v>
      </c>
    </row>
    <row r="153" spans="2:4" ht="16.2" thickBot="1" x14ac:dyDescent="0.35">
      <c r="B153" s="45" t="s">
        <v>22</v>
      </c>
      <c r="C153" s="46">
        <v>19</v>
      </c>
      <c r="D153" s="47">
        <v>19</v>
      </c>
    </row>
    <row r="154" spans="2:4" ht="15.6" x14ac:dyDescent="0.3">
      <c r="B154" s="5" t="s">
        <v>52</v>
      </c>
      <c r="C154" s="6">
        <f>C143/C138</f>
        <v>0.69777777777777783</v>
      </c>
      <c r="D154" s="6">
        <f>D143/D138</f>
        <v>0.69777777777777783</v>
      </c>
    </row>
    <row r="155" spans="2:4" ht="16.2" thickBot="1" x14ac:dyDescent="0.35">
      <c r="B155" s="7" t="s">
        <v>53</v>
      </c>
      <c r="C155" s="8">
        <f>C143/(C138-C140-C145-C146-C148-C150-C152)</f>
        <v>0.81262939958592129</v>
      </c>
      <c r="D155" s="8">
        <f>D143/(D138-D140-D145-D146-D148-D150-D152)</f>
        <v>0.81262939958592129</v>
      </c>
    </row>
  </sheetData>
  <mergeCells count="3">
    <mergeCell ref="C5:C6"/>
    <mergeCell ref="D5:D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tabSelected="1" topLeftCell="A280" workbookViewId="0">
      <selection activeCell="B344" sqref="B344"/>
    </sheetView>
  </sheetViews>
  <sheetFormatPr baseColWidth="10" defaultRowHeight="14.4" x14ac:dyDescent="0.3"/>
  <cols>
    <col min="1" max="1" width="11.5546875" style="1"/>
    <col min="2" max="2" width="34.88671875" bestFit="1" customWidth="1"/>
    <col min="3" max="3" width="14.33203125" customWidth="1"/>
    <col min="4" max="4" width="21" customWidth="1"/>
  </cols>
  <sheetData>
    <row r="1" spans="2:4" s="1" customFormat="1" ht="15.6" x14ac:dyDescent="0.3">
      <c r="B1" s="3" t="s">
        <v>46</v>
      </c>
      <c r="C1" s="2"/>
      <c r="D1" s="2"/>
    </row>
    <row r="2" spans="2:4" s="1" customFormat="1" ht="15.6" x14ac:dyDescent="0.3">
      <c r="B2" s="3" t="s">
        <v>51</v>
      </c>
      <c r="C2" s="2"/>
      <c r="D2" s="2"/>
    </row>
    <row r="3" spans="2:4" s="1" customFormat="1" ht="15.6" x14ac:dyDescent="0.3">
      <c r="B3" s="4" t="s">
        <v>49</v>
      </c>
      <c r="C3" s="2"/>
      <c r="D3" s="2"/>
    </row>
    <row r="4" spans="2:4" s="1" customFormat="1" ht="15" thickBot="1" x14ac:dyDescent="0.35">
      <c r="B4" s="2"/>
      <c r="C4" s="2"/>
      <c r="D4" s="2"/>
    </row>
    <row r="5" spans="2:4" s="1" customFormat="1" ht="15.6" customHeight="1" x14ac:dyDescent="0.3">
      <c r="B5" s="62" t="s">
        <v>54</v>
      </c>
      <c r="C5" s="62" t="s">
        <v>29</v>
      </c>
      <c r="D5" s="64" t="s">
        <v>50</v>
      </c>
    </row>
    <row r="6" spans="2:4" s="1" customFormat="1" ht="15" thickBot="1" x14ac:dyDescent="0.35">
      <c r="B6" s="63"/>
      <c r="C6" s="63"/>
      <c r="D6" s="65"/>
    </row>
    <row r="7" spans="2:4" ht="15.6" x14ac:dyDescent="0.3">
      <c r="B7" s="52" t="s">
        <v>9</v>
      </c>
      <c r="C7" s="51">
        <v>312</v>
      </c>
      <c r="D7" s="50">
        <v>312</v>
      </c>
    </row>
    <row r="8" spans="2:4" ht="15.6" x14ac:dyDescent="0.3">
      <c r="B8" s="20" t="s">
        <v>30</v>
      </c>
      <c r="C8" s="21">
        <v>35</v>
      </c>
      <c r="D8" s="22">
        <v>35</v>
      </c>
    </row>
    <row r="9" spans="2:4" ht="15.6" x14ac:dyDescent="0.3">
      <c r="B9" s="16" t="s">
        <v>32</v>
      </c>
      <c r="C9" s="17">
        <v>35</v>
      </c>
      <c r="D9" s="18">
        <v>35</v>
      </c>
    </row>
    <row r="10" spans="2:4" ht="15.6" x14ac:dyDescent="0.3">
      <c r="B10" s="20" t="s">
        <v>28</v>
      </c>
      <c r="C10" s="21">
        <v>232</v>
      </c>
      <c r="D10" s="22">
        <v>232</v>
      </c>
    </row>
    <row r="11" spans="2:4" ht="15.6" x14ac:dyDescent="0.3">
      <c r="B11" s="20" t="s">
        <v>31</v>
      </c>
      <c r="C11" s="21">
        <v>45</v>
      </c>
      <c r="D11" s="22">
        <v>45</v>
      </c>
    </row>
    <row r="12" spans="2:4" ht="16.2" thickBot="1" x14ac:dyDescent="0.35">
      <c r="B12" s="28" t="s">
        <v>32</v>
      </c>
      <c r="C12" s="24">
        <v>45</v>
      </c>
      <c r="D12" s="25">
        <v>45</v>
      </c>
    </row>
    <row r="13" spans="2:4" s="1" customFormat="1" ht="15.6" x14ac:dyDescent="0.3">
      <c r="B13" s="5" t="s">
        <v>52</v>
      </c>
      <c r="C13" s="6">
        <f>C10/C7</f>
        <v>0.74358974358974361</v>
      </c>
      <c r="D13" s="6">
        <f>D10/D7</f>
        <v>0.74358974358974361</v>
      </c>
    </row>
    <row r="14" spans="2:4" s="1" customFormat="1" ht="16.2" thickBot="1" x14ac:dyDescent="0.35">
      <c r="B14" s="7" t="s">
        <v>53</v>
      </c>
      <c r="C14" s="8">
        <f>C10/(C7)</f>
        <v>0.74358974358974361</v>
      </c>
      <c r="D14" s="8">
        <f>D10/(D7)</f>
        <v>0.74358974358974361</v>
      </c>
    </row>
    <row r="15" spans="2:4" s="1" customFormat="1" ht="16.2" thickBot="1" x14ac:dyDescent="0.35">
      <c r="B15" s="29"/>
      <c r="C15" s="27"/>
      <c r="D15" s="27"/>
    </row>
    <row r="16" spans="2:4" ht="16.2" thickBot="1" x14ac:dyDescent="0.35">
      <c r="B16" s="10" t="s">
        <v>16</v>
      </c>
      <c r="C16" s="11">
        <v>16</v>
      </c>
      <c r="D16" s="12">
        <v>16</v>
      </c>
    </row>
    <row r="17" spans="2:4" ht="15.6" x14ac:dyDescent="0.3">
      <c r="B17" s="13" t="s">
        <v>28</v>
      </c>
      <c r="C17" s="14">
        <v>9</v>
      </c>
      <c r="D17" s="15">
        <v>9</v>
      </c>
    </row>
    <row r="18" spans="2:4" ht="15.6" x14ac:dyDescent="0.3">
      <c r="B18" s="20" t="s">
        <v>31</v>
      </c>
      <c r="C18" s="21">
        <v>7</v>
      </c>
      <c r="D18" s="22">
        <v>7</v>
      </c>
    </row>
    <row r="19" spans="2:4" ht="15.6" x14ac:dyDescent="0.3">
      <c r="B19" s="16" t="s">
        <v>25</v>
      </c>
      <c r="C19" s="17">
        <v>3</v>
      </c>
      <c r="D19" s="18">
        <v>3</v>
      </c>
    </row>
    <row r="20" spans="2:4" ht="15.6" x14ac:dyDescent="0.3">
      <c r="B20" s="16" t="s">
        <v>32</v>
      </c>
      <c r="C20" s="17">
        <v>1</v>
      </c>
      <c r="D20" s="18">
        <v>1</v>
      </c>
    </row>
    <row r="21" spans="2:4" ht="15.6" x14ac:dyDescent="0.3">
      <c r="B21" s="16" t="s">
        <v>21</v>
      </c>
      <c r="C21" s="17">
        <v>3</v>
      </c>
      <c r="D21" s="18">
        <v>3</v>
      </c>
    </row>
    <row r="22" spans="2:4" ht="16.2" thickBot="1" x14ac:dyDescent="0.35">
      <c r="B22" s="23" t="s">
        <v>22</v>
      </c>
      <c r="C22" s="24">
        <v>3</v>
      </c>
      <c r="D22" s="25">
        <v>3</v>
      </c>
    </row>
    <row r="23" spans="2:4" s="1" customFormat="1" ht="15.6" x14ac:dyDescent="0.3">
      <c r="B23" s="5" t="s">
        <v>52</v>
      </c>
      <c r="C23" s="6">
        <f>C17/C16</f>
        <v>0.5625</v>
      </c>
      <c r="D23" s="6">
        <f>D17/D16</f>
        <v>0.5625</v>
      </c>
    </row>
    <row r="24" spans="2:4" s="1" customFormat="1" ht="16.2" thickBot="1" x14ac:dyDescent="0.35">
      <c r="B24" s="7" t="s">
        <v>53</v>
      </c>
      <c r="C24" s="8">
        <f>C17/(C16-C19)</f>
        <v>0.69230769230769229</v>
      </c>
      <c r="D24" s="8">
        <f>D17/(D16-D19)</f>
        <v>0.69230769230769229</v>
      </c>
    </row>
    <row r="25" spans="2:4" s="1" customFormat="1" ht="16.2" thickBot="1" x14ac:dyDescent="0.35">
      <c r="B25" s="26"/>
      <c r="C25" s="27"/>
      <c r="D25" s="27"/>
    </row>
    <row r="26" spans="2:4" ht="16.2" thickBot="1" x14ac:dyDescent="0.35">
      <c r="B26" s="10" t="s">
        <v>36</v>
      </c>
      <c r="C26" s="11">
        <v>56</v>
      </c>
      <c r="D26" s="12">
        <v>56</v>
      </c>
    </row>
    <row r="27" spans="2:4" ht="15.6" x14ac:dyDescent="0.3">
      <c r="B27" s="13" t="s">
        <v>28</v>
      </c>
      <c r="C27" s="14">
        <v>51</v>
      </c>
      <c r="D27" s="15">
        <v>51</v>
      </c>
    </row>
    <row r="28" spans="2:4" ht="15.6" x14ac:dyDescent="0.3">
      <c r="B28" s="20" t="s">
        <v>31</v>
      </c>
      <c r="C28" s="21">
        <v>5</v>
      </c>
      <c r="D28" s="22">
        <v>5</v>
      </c>
    </row>
    <row r="29" spans="2:4" ht="15.6" x14ac:dyDescent="0.3">
      <c r="B29" s="16" t="s">
        <v>25</v>
      </c>
      <c r="C29" s="17">
        <v>3</v>
      </c>
      <c r="D29" s="18">
        <v>3</v>
      </c>
    </row>
    <row r="30" spans="2:4" ht="15.6" x14ac:dyDescent="0.3">
      <c r="B30" s="16" t="s">
        <v>21</v>
      </c>
      <c r="C30" s="17">
        <v>2</v>
      </c>
      <c r="D30" s="18">
        <v>2</v>
      </c>
    </row>
    <row r="31" spans="2:4" ht="16.2" thickBot="1" x14ac:dyDescent="0.35">
      <c r="B31" s="23" t="s">
        <v>22</v>
      </c>
      <c r="C31" s="24">
        <v>2</v>
      </c>
      <c r="D31" s="25">
        <v>2</v>
      </c>
    </row>
    <row r="32" spans="2:4" s="1" customFormat="1" ht="15.6" x14ac:dyDescent="0.3">
      <c r="B32" s="5" t="s">
        <v>52</v>
      </c>
      <c r="C32" s="6">
        <f>C27/C26</f>
        <v>0.9107142857142857</v>
      </c>
      <c r="D32" s="6">
        <f>D27/D26</f>
        <v>0.9107142857142857</v>
      </c>
    </row>
    <row r="33" spans="2:4" s="1" customFormat="1" ht="16.2" thickBot="1" x14ac:dyDescent="0.35">
      <c r="B33" s="7" t="s">
        <v>53</v>
      </c>
      <c r="C33" s="8">
        <f>C27/(C26-C29)</f>
        <v>0.96226415094339623</v>
      </c>
      <c r="D33" s="8">
        <f>D27/(D26-D29)</f>
        <v>0.96226415094339623</v>
      </c>
    </row>
    <row r="34" spans="2:4" s="1" customFormat="1" ht="16.2" thickBot="1" x14ac:dyDescent="0.35">
      <c r="B34" s="26"/>
      <c r="C34" s="27"/>
      <c r="D34" s="27"/>
    </row>
    <row r="35" spans="2:4" ht="16.2" thickBot="1" x14ac:dyDescent="0.35">
      <c r="B35" s="52" t="s">
        <v>12</v>
      </c>
      <c r="C35" s="11">
        <v>6</v>
      </c>
      <c r="D35" s="50">
        <v>6</v>
      </c>
    </row>
    <row r="36" spans="2:4" ht="16.2" thickBot="1" x14ac:dyDescent="0.35">
      <c r="B36" s="53" t="s">
        <v>28</v>
      </c>
      <c r="C36" s="55">
        <v>6</v>
      </c>
      <c r="D36" s="54">
        <v>6</v>
      </c>
    </row>
    <row r="37" spans="2:4" s="1" customFormat="1" ht="15.6" x14ac:dyDescent="0.3">
      <c r="B37" s="5" t="s">
        <v>52</v>
      </c>
      <c r="C37" s="6">
        <f>C36/C35</f>
        <v>1</v>
      </c>
      <c r="D37" s="6">
        <f>D36/D35</f>
        <v>1</v>
      </c>
    </row>
    <row r="38" spans="2:4" s="1" customFormat="1" ht="16.2" thickBot="1" x14ac:dyDescent="0.35">
      <c r="B38" s="7" t="s">
        <v>53</v>
      </c>
      <c r="C38" s="6">
        <f>C36/C35</f>
        <v>1</v>
      </c>
      <c r="D38" s="6">
        <f>D36/D35</f>
        <v>1</v>
      </c>
    </row>
    <row r="39" spans="2:4" s="1" customFormat="1" ht="16.2" thickBot="1" x14ac:dyDescent="0.35">
      <c r="B39" s="48"/>
      <c r="C39" s="49"/>
      <c r="D39" s="49"/>
    </row>
    <row r="40" spans="2:4" ht="16.2" thickBot="1" x14ac:dyDescent="0.35">
      <c r="B40" s="10" t="s">
        <v>15</v>
      </c>
      <c r="C40" s="11">
        <v>28</v>
      </c>
      <c r="D40" s="12">
        <v>28</v>
      </c>
    </row>
    <row r="41" spans="2:4" ht="15.6" x14ac:dyDescent="0.3">
      <c r="B41" s="13" t="s">
        <v>30</v>
      </c>
      <c r="C41" s="14">
        <v>4</v>
      </c>
      <c r="D41" s="15">
        <v>4</v>
      </c>
    </row>
    <row r="42" spans="2:4" ht="15.6" x14ac:dyDescent="0.3">
      <c r="B42" s="16" t="s">
        <v>25</v>
      </c>
      <c r="C42" s="17">
        <v>4</v>
      </c>
      <c r="D42" s="18">
        <v>4</v>
      </c>
    </row>
    <row r="43" spans="2:4" ht="15.6" x14ac:dyDescent="0.3">
      <c r="B43" s="20" t="s">
        <v>28</v>
      </c>
      <c r="C43" s="21">
        <v>18</v>
      </c>
      <c r="D43" s="22">
        <v>18</v>
      </c>
    </row>
    <row r="44" spans="2:4" ht="15.6" x14ac:dyDescent="0.3">
      <c r="B44" s="20" t="s">
        <v>31</v>
      </c>
      <c r="C44" s="21">
        <v>6</v>
      </c>
      <c r="D44" s="22">
        <v>6</v>
      </c>
    </row>
    <row r="45" spans="2:4" ht="16.2" thickBot="1" x14ac:dyDescent="0.35">
      <c r="B45" s="28" t="s">
        <v>25</v>
      </c>
      <c r="C45" s="24">
        <v>6</v>
      </c>
      <c r="D45" s="25">
        <v>6</v>
      </c>
    </row>
    <row r="46" spans="2:4" s="1" customFormat="1" ht="15.6" x14ac:dyDescent="0.3">
      <c r="B46" s="5" t="s">
        <v>52</v>
      </c>
      <c r="C46" s="6">
        <f>C43/C40</f>
        <v>0.6428571428571429</v>
      </c>
      <c r="D46" s="6">
        <f>D43/D40</f>
        <v>0.6428571428571429</v>
      </c>
    </row>
    <row r="47" spans="2:4" s="1" customFormat="1" ht="16.2" thickBot="1" x14ac:dyDescent="0.35">
      <c r="B47" s="7" t="s">
        <v>53</v>
      </c>
      <c r="C47" s="8">
        <f>C43/(C40-C42-C44)</f>
        <v>1</v>
      </c>
      <c r="D47" s="8">
        <f>D43/(D40-D42-D44)</f>
        <v>1</v>
      </c>
    </row>
    <row r="48" spans="2:4" s="1" customFormat="1" ht="16.2" thickBot="1" x14ac:dyDescent="0.35">
      <c r="B48" s="29"/>
      <c r="C48" s="27"/>
      <c r="D48" s="27"/>
    </row>
    <row r="49" spans="2:4" ht="16.2" thickBot="1" x14ac:dyDescent="0.35">
      <c r="B49" s="10" t="s">
        <v>13</v>
      </c>
      <c r="C49" s="11">
        <v>28</v>
      </c>
      <c r="D49" s="12">
        <v>28</v>
      </c>
    </row>
    <row r="50" spans="2:4" ht="15.6" x14ac:dyDescent="0.3">
      <c r="B50" s="13" t="s">
        <v>30</v>
      </c>
      <c r="C50" s="14">
        <v>2</v>
      </c>
      <c r="D50" s="15">
        <v>2</v>
      </c>
    </row>
    <row r="51" spans="2:4" ht="15.6" x14ac:dyDescent="0.3">
      <c r="B51" s="16" t="s">
        <v>32</v>
      </c>
      <c r="C51" s="17">
        <v>1</v>
      </c>
      <c r="D51" s="18">
        <v>1</v>
      </c>
    </row>
    <row r="52" spans="2:4" ht="15.6" x14ac:dyDescent="0.3">
      <c r="B52" s="16" t="s">
        <v>26</v>
      </c>
      <c r="C52" s="17">
        <v>1</v>
      </c>
      <c r="D52" s="18">
        <v>1</v>
      </c>
    </row>
    <row r="53" spans="2:4" ht="15.6" x14ac:dyDescent="0.3">
      <c r="B53" s="19" t="s">
        <v>22</v>
      </c>
      <c r="C53" s="17">
        <v>1</v>
      </c>
      <c r="D53" s="18">
        <v>1</v>
      </c>
    </row>
    <row r="54" spans="2:4" ht="15.6" x14ac:dyDescent="0.3">
      <c r="B54" s="20" t="s">
        <v>28</v>
      </c>
      <c r="C54" s="21">
        <v>21</v>
      </c>
      <c r="D54" s="22">
        <v>21</v>
      </c>
    </row>
    <row r="55" spans="2:4" ht="15.6" x14ac:dyDescent="0.3">
      <c r="B55" s="20" t="s">
        <v>31</v>
      </c>
      <c r="C55" s="21">
        <v>5</v>
      </c>
      <c r="D55" s="22">
        <v>5</v>
      </c>
    </row>
    <row r="56" spans="2:4" ht="15.6" x14ac:dyDescent="0.3">
      <c r="B56" s="16" t="s">
        <v>32</v>
      </c>
      <c r="C56" s="17">
        <v>4</v>
      </c>
      <c r="D56" s="18">
        <v>4</v>
      </c>
    </row>
    <row r="57" spans="2:4" ht="15.6" x14ac:dyDescent="0.3">
      <c r="B57" s="16" t="s">
        <v>21</v>
      </c>
      <c r="C57" s="17">
        <v>1</v>
      </c>
      <c r="D57" s="18">
        <v>1</v>
      </c>
    </row>
    <row r="58" spans="2:4" ht="16.2" thickBot="1" x14ac:dyDescent="0.35">
      <c r="B58" s="23" t="s">
        <v>22</v>
      </c>
      <c r="C58" s="24">
        <v>1</v>
      </c>
      <c r="D58" s="25">
        <v>1</v>
      </c>
    </row>
    <row r="59" spans="2:4" s="1" customFormat="1" ht="15.6" x14ac:dyDescent="0.3">
      <c r="B59" s="5" t="s">
        <v>52</v>
      </c>
      <c r="C59" s="6">
        <f>C54/C49</f>
        <v>0.75</v>
      </c>
      <c r="D59" s="6">
        <f>D54/D49</f>
        <v>0.75</v>
      </c>
    </row>
    <row r="60" spans="2:4" s="1" customFormat="1" ht="16.2" thickBot="1" x14ac:dyDescent="0.35">
      <c r="B60" s="7" t="s">
        <v>53</v>
      </c>
      <c r="C60" s="8">
        <f>C54/(C49)</f>
        <v>0.75</v>
      </c>
      <c r="D60" s="8">
        <f>D54/(D49)</f>
        <v>0.75</v>
      </c>
    </row>
    <row r="61" spans="2:4" s="1" customFormat="1" ht="16.2" thickBot="1" x14ac:dyDescent="0.35">
      <c r="B61" s="26"/>
      <c r="C61" s="27"/>
      <c r="D61" s="27"/>
    </row>
    <row r="62" spans="2:4" ht="16.2" thickBot="1" x14ac:dyDescent="0.35">
      <c r="B62" s="10" t="s">
        <v>0</v>
      </c>
      <c r="C62" s="11">
        <v>144</v>
      </c>
      <c r="D62" s="12">
        <v>144</v>
      </c>
    </row>
    <row r="63" spans="2:4" ht="15.6" x14ac:dyDescent="0.3">
      <c r="B63" s="13" t="s">
        <v>30</v>
      </c>
      <c r="C63" s="14">
        <v>4</v>
      </c>
      <c r="D63" s="15">
        <v>4</v>
      </c>
    </row>
    <row r="64" spans="2:4" ht="15.6" x14ac:dyDescent="0.3">
      <c r="B64" s="16" t="s">
        <v>32</v>
      </c>
      <c r="C64" s="17">
        <v>2</v>
      </c>
      <c r="D64" s="18">
        <v>2</v>
      </c>
    </row>
    <row r="65" spans="2:4" ht="15.6" x14ac:dyDescent="0.3">
      <c r="B65" s="16" t="s">
        <v>21</v>
      </c>
      <c r="C65" s="17">
        <v>2</v>
      </c>
      <c r="D65" s="18">
        <v>2</v>
      </c>
    </row>
    <row r="66" spans="2:4" ht="15.6" x14ac:dyDescent="0.3">
      <c r="B66" s="19" t="s">
        <v>22</v>
      </c>
      <c r="C66" s="17">
        <v>2</v>
      </c>
      <c r="D66" s="18">
        <v>2</v>
      </c>
    </row>
    <row r="67" spans="2:4" ht="15.6" x14ac:dyDescent="0.3">
      <c r="B67" s="20" t="s">
        <v>28</v>
      </c>
      <c r="C67" s="21">
        <v>79</v>
      </c>
      <c r="D67" s="22">
        <v>79</v>
      </c>
    </row>
    <row r="68" spans="2:4" ht="15.6" x14ac:dyDescent="0.3">
      <c r="B68" s="20" t="s">
        <v>31</v>
      </c>
      <c r="C68" s="21">
        <v>61</v>
      </c>
      <c r="D68" s="22">
        <v>61</v>
      </c>
    </row>
    <row r="69" spans="2:4" ht="15.6" x14ac:dyDescent="0.3">
      <c r="B69" s="16" t="s">
        <v>25</v>
      </c>
      <c r="C69" s="17">
        <v>4</v>
      </c>
      <c r="D69" s="18">
        <v>4</v>
      </c>
    </row>
    <row r="70" spans="2:4" ht="15.6" x14ac:dyDescent="0.3">
      <c r="B70" s="16" t="s">
        <v>32</v>
      </c>
      <c r="C70" s="17">
        <v>35</v>
      </c>
      <c r="D70" s="18">
        <v>35</v>
      </c>
    </row>
    <row r="71" spans="2:4" ht="15.6" x14ac:dyDescent="0.3">
      <c r="B71" s="16" t="s">
        <v>21</v>
      </c>
      <c r="C71" s="17">
        <v>13</v>
      </c>
      <c r="D71" s="18">
        <v>13</v>
      </c>
    </row>
    <row r="72" spans="2:4" ht="15.6" x14ac:dyDescent="0.3">
      <c r="B72" s="19" t="s">
        <v>22</v>
      </c>
      <c r="C72" s="17">
        <v>13</v>
      </c>
      <c r="D72" s="18">
        <v>13</v>
      </c>
    </row>
    <row r="73" spans="2:4" ht="15.6" x14ac:dyDescent="0.3">
      <c r="B73" s="16" t="s">
        <v>26</v>
      </c>
      <c r="C73" s="17">
        <v>9</v>
      </c>
      <c r="D73" s="18">
        <v>9</v>
      </c>
    </row>
    <row r="74" spans="2:4" ht="16.2" thickBot="1" x14ac:dyDescent="0.35">
      <c r="B74" s="23" t="s">
        <v>22</v>
      </c>
      <c r="C74" s="24">
        <v>9</v>
      </c>
      <c r="D74" s="25">
        <v>9</v>
      </c>
    </row>
    <row r="75" spans="2:4" s="1" customFormat="1" ht="15.6" x14ac:dyDescent="0.3">
      <c r="B75" s="5" t="s">
        <v>52</v>
      </c>
      <c r="C75" s="6">
        <f>C67/C62</f>
        <v>0.54861111111111116</v>
      </c>
      <c r="D75" s="6">
        <f>D67/D62</f>
        <v>0.54861111111111116</v>
      </c>
    </row>
    <row r="76" spans="2:4" s="1" customFormat="1" ht="16.2" thickBot="1" x14ac:dyDescent="0.35">
      <c r="B76" s="7" t="s">
        <v>53</v>
      </c>
      <c r="C76" s="8">
        <f>C67/(C62-C69)</f>
        <v>0.56428571428571428</v>
      </c>
      <c r="D76" s="8">
        <f>D67/(D62-D69)</f>
        <v>0.56428571428571428</v>
      </c>
    </row>
    <row r="77" spans="2:4" s="1" customFormat="1" ht="16.2" thickBot="1" x14ac:dyDescent="0.35">
      <c r="B77" s="26"/>
      <c r="C77" s="27"/>
      <c r="D77" s="27"/>
    </row>
    <row r="78" spans="2:4" ht="16.2" thickBot="1" x14ac:dyDescent="0.35">
      <c r="B78" s="10" t="s">
        <v>5</v>
      </c>
      <c r="C78" s="11">
        <v>1030</v>
      </c>
      <c r="D78" s="12">
        <v>1030</v>
      </c>
    </row>
    <row r="79" spans="2:4" ht="15.6" x14ac:dyDescent="0.3">
      <c r="B79" s="13" t="s">
        <v>30</v>
      </c>
      <c r="C79" s="14">
        <v>2</v>
      </c>
      <c r="D79" s="15">
        <v>2</v>
      </c>
    </row>
    <row r="80" spans="2:4" ht="15.6" x14ac:dyDescent="0.3">
      <c r="B80" s="16" t="s">
        <v>25</v>
      </c>
      <c r="C80" s="17">
        <v>1</v>
      </c>
      <c r="D80" s="18">
        <v>1</v>
      </c>
    </row>
    <row r="81" spans="2:4" ht="15.6" x14ac:dyDescent="0.3">
      <c r="B81" s="16" t="s">
        <v>26</v>
      </c>
      <c r="C81" s="17">
        <v>1</v>
      </c>
      <c r="D81" s="18">
        <v>1</v>
      </c>
    </row>
    <row r="82" spans="2:4" ht="15.6" x14ac:dyDescent="0.3">
      <c r="B82" s="19" t="s">
        <v>22</v>
      </c>
      <c r="C82" s="17">
        <v>1</v>
      </c>
      <c r="D82" s="18">
        <v>1</v>
      </c>
    </row>
    <row r="83" spans="2:4" ht="15.6" x14ac:dyDescent="0.3">
      <c r="B83" s="20" t="s">
        <v>28</v>
      </c>
      <c r="C83" s="21">
        <v>803</v>
      </c>
      <c r="D83" s="22">
        <v>803</v>
      </c>
    </row>
    <row r="84" spans="2:4" ht="15.6" x14ac:dyDescent="0.3">
      <c r="B84" s="20" t="s">
        <v>31</v>
      </c>
      <c r="C84" s="21">
        <v>225</v>
      </c>
      <c r="D84" s="22">
        <v>225</v>
      </c>
    </row>
    <row r="85" spans="2:4" ht="15.6" x14ac:dyDescent="0.3">
      <c r="B85" s="16" t="s">
        <v>27</v>
      </c>
      <c r="C85" s="17">
        <v>28</v>
      </c>
      <c r="D85" s="18">
        <v>28</v>
      </c>
    </row>
    <row r="86" spans="2:4" ht="15.6" x14ac:dyDescent="0.3">
      <c r="B86" s="16" t="s">
        <v>25</v>
      </c>
      <c r="C86" s="17">
        <v>27</v>
      </c>
      <c r="D86" s="18">
        <v>27</v>
      </c>
    </row>
    <row r="87" spans="2:4" ht="15.6" x14ac:dyDescent="0.3">
      <c r="B87" s="16" t="s">
        <v>32</v>
      </c>
      <c r="C87" s="17">
        <v>39</v>
      </c>
      <c r="D87" s="18">
        <v>39</v>
      </c>
    </row>
    <row r="88" spans="2:4" ht="15.6" x14ac:dyDescent="0.3">
      <c r="B88" s="16" t="s">
        <v>21</v>
      </c>
      <c r="C88" s="17">
        <v>58</v>
      </c>
      <c r="D88" s="18">
        <v>58</v>
      </c>
    </row>
    <row r="89" spans="2:4" ht="15.6" x14ac:dyDescent="0.3">
      <c r="B89" s="19" t="s">
        <v>24</v>
      </c>
      <c r="C89" s="17">
        <v>11</v>
      </c>
      <c r="D89" s="18">
        <v>11</v>
      </c>
    </row>
    <row r="90" spans="2:4" ht="15.6" x14ac:dyDescent="0.3">
      <c r="B90" s="19" t="s">
        <v>22</v>
      </c>
      <c r="C90" s="17">
        <v>47</v>
      </c>
      <c r="D90" s="18">
        <v>47</v>
      </c>
    </row>
    <row r="91" spans="2:4" ht="15.6" x14ac:dyDescent="0.3">
      <c r="B91" s="16" t="s">
        <v>23</v>
      </c>
      <c r="C91" s="17">
        <v>34</v>
      </c>
      <c r="D91" s="18">
        <v>34</v>
      </c>
    </row>
    <row r="92" spans="2:4" ht="15.6" x14ac:dyDescent="0.3">
      <c r="B92" s="16" t="s">
        <v>26</v>
      </c>
      <c r="C92" s="17">
        <v>39</v>
      </c>
      <c r="D92" s="18">
        <v>39</v>
      </c>
    </row>
    <row r="93" spans="2:4" ht="15.6" x14ac:dyDescent="0.3">
      <c r="B93" s="19" t="s">
        <v>24</v>
      </c>
      <c r="C93" s="17">
        <v>6</v>
      </c>
      <c r="D93" s="18">
        <v>6</v>
      </c>
    </row>
    <row r="94" spans="2:4" ht="16.2" thickBot="1" x14ac:dyDescent="0.35">
      <c r="B94" s="23" t="s">
        <v>22</v>
      </c>
      <c r="C94" s="24">
        <v>33</v>
      </c>
      <c r="D94" s="25">
        <v>33</v>
      </c>
    </row>
    <row r="95" spans="2:4" s="1" customFormat="1" ht="15.6" x14ac:dyDescent="0.3">
      <c r="B95" s="5" t="s">
        <v>52</v>
      </c>
      <c r="C95" s="6">
        <f>C83/C78</f>
        <v>0.7796116504854369</v>
      </c>
      <c r="D95" s="6">
        <f>D83/D78</f>
        <v>0.7796116504854369</v>
      </c>
    </row>
    <row r="96" spans="2:4" s="1" customFormat="1" ht="16.2" thickBot="1" x14ac:dyDescent="0.35">
      <c r="B96" s="7" t="s">
        <v>53</v>
      </c>
      <c r="C96" s="8">
        <f>C83/(C78-C80-C85-C89-C91-C93)</f>
        <v>0.84526315789473683</v>
      </c>
      <c r="D96" s="8">
        <f>D83/(D78-D80-D85-D89-D91-D93)</f>
        <v>0.84526315789473683</v>
      </c>
    </row>
    <row r="97" spans="2:4" s="1" customFormat="1" ht="16.2" thickBot="1" x14ac:dyDescent="0.35">
      <c r="B97" s="26"/>
      <c r="C97" s="27"/>
      <c r="D97" s="27"/>
    </row>
    <row r="98" spans="2:4" ht="16.2" thickBot="1" x14ac:dyDescent="0.35">
      <c r="B98" s="10" t="s">
        <v>10</v>
      </c>
      <c r="C98" s="11">
        <v>48</v>
      </c>
      <c r="D98" s="12">
        <v>48</v>
      </c>
    </row>
    <row r="99" spans="2:4" ht="15.6" x14ac:dyDescent="0.3">
      <c r="B99" s="13" t="s">
        <v>30</v>
      </c>
      <c r="C99" s="14">
        <v>4</v>
      </c>
      <c r="D99" s="15">
        <v>4</v>
      </c>
    </row>
    <row r="100" spans="2:4" ht="15.6" x14ac:dyDescent="0.3">
      <c r="B100" s="16" t="s">
        <v>32</v>
      </c>
      <c r="C100" s="17">
        <v>4</v>
      </c>
      <c r="D100" s="18">
        <v>4</v>
      </c>
    </row>
    <row r="101" spans="2:4" ht="15.6" x14ac:dyDescent="0.3">
      <c r="B101" s="20" t="s">
        <v>28</v>
      </c>
      <c r="C101" s="21">
        <v>26</v>
      </c>
      <c r="D101" s="22">
        <v>26</v>
      </c>
    </row>
    <row r="102" spans="2:4" ht="15.6" x14ac:dyDescent="0.3">
      <c r="B102" s="20" t="s">
        <v>31</v>
      </c>
      <c r="C102" s="21">
        <v>18</v>
      </c>
      <c r="D102" s="22">
        <v>18</v>
      </c>
    </row>
    <row r="103" spans="2:4" ht="15.6" x14ac:dyDescent="0.3">
      <c r="B103" s="16" t="s">
        <v>32</v>
      </c>
      <c r="C103" s="17">
        <v>15</v>
      </c>
      <c r="D103" s="18">
        <v>15</v>
      </c>
    </row>
    <row r="104" spans="2:4" ht="15.6" x14ac:dyDescent="0.3">
      <c r="B104" s="16" t="s">
        <v>26</v>
      </c>
      <c r="C104" s="17">
        <v>3</v>
      </c>
      <c r="D104" s="18">
        <v>3</v>
      </c>
    </row>
    <row r="105" spans="2:4" ht="16.2" thickBot="1" x14ac:dyDescent="0.35">
      <c r="B105" s="23" t="s">
        <v>22</v>
      </c>
      <c r="C105" s="24">
        <v>3</v>
      </c>
      <c r="D105" s="25">
        <v>3</v>
      </c>
    </row>
    <row r="106" spans="2:4" s="1" customFormat="1" ht="15.6" x14ac:dyDescent="0.3">
      <c r="B106" s="5" t="s">
        <v>52</v>
      </c>
      <c r="C106" s="6">
        <f>C101/C98</f>
        <v>0.54166666666666663</v>
      </c>
      <c r="D106" s="6">
        <f>D101/D98</f>
        <v>0.54166666666666663</v>
      </c>
    </row>
    <row r="107" spans="2:4" s="1" customFormat="1" ht="16.2" thickBot="1" x14ac:dyDescent="0.35">
      <c r="B107" s="7" t="s">
        <v>53</v>
      </c>
      <c r="C107" s="8">
        <f>C101/(C98)</f>
        <v>0.54166666666666663</v>
      </c>
      <c r="D107" s="8">
        <f>D101/(D98)</f>
        <v>0.54166666666666663</v>
      </c>
    </row>
    <row r="108" spans="2:4" s="1" customFormat="1" ht="16.2" thickBot="1" x14ac:dyDescent="0.35">
      <c r="B108" s="26"/>
      <c r="C108" s="27"/>
      <c r="D108" s="27"/>
    </row>
    <row r="109" spans="2:4" ht="16.2" thickBot="1" x14ac:dyDescent="0.35">
      <c r="B109" s="10" t="s">
        <v>41</v>
      </c>
      <c r="C109" s="11">
        <v>72</v>
      </c>
      <c r="D109" s="12">
        <v>72</v>
      </c>
    </row>
    <row r="110" spans="2:4" ht="15.6" x14ac:dyDescent="0.3">
      <c r="B110" s="13" t="s">
        <v>28</v>
      </c>
      <c r="C110" s="14">
        <v>49</v>
      </c>
      <c r="D110" s="15">
        <v>49</v>
      </c>
    </row>
    <row r="111" spans="2:4" ht="15.6" x14ac:dyDescent="0.3">
      <c r="B111" s="20" t="s">
        <v>31</v>
      </c>
      <c r="C111" s="21">
        <v>23</v>
      </c>
      <c r="D111" s="22">
        <v>23</v>
      </c>
    </row>
    <row r="112" spans="2:4" ht="15.6" x14ac:dyDescent="0.3">
      <c r="B112" s="16" t="s">
        <v>25</v>
      </c>
      <c r="C112" s="17">
        <v>1</v>
      </c>
      <c r="D112" s="18">
        <v>1</v>
      </c>
    </row>
    <row r="113" spans="2:4" ht="15.6" x14ac:dyDescent="0.3">
      <c r="B113" s="16" t="s">
        <v>32</v>
      </c>
      <c r="C113" s="17">
        <v>15</v>
      </c>
      <c r="D113" s="18">
        <v>15</v>
      </c>
    </row>
    <row r="114" spans="2:4" ht="15.6" x14ac:dyDescent="0.3">
      <c r="B114" s="16" t="s">
        <v>21</v>
      </c>
      <c r="C114" s="17">
        <v>3</v>
      </c>
      <c r="D114" s="18">
        <v>3</v>
      </c>
    </row>
    <row r="115" spans="2:4" ht="15.6" x14ac:dyDescent="0.3">
      <c r="B115" s="19" t="s">
        <v>22</v>
      </c>
      <c r="C115" s="17">
        <v>3</v>
      </c>
      <c r="D115" s="18">
        <v>3</v>
      </c>
    </row>
    <row r="116" spans="2:4" ht="15.6" x14ac:dyDescent="0.3">
      <c r="B116" s="16" t="s">
        <v>23</v>
      </c>
      <c r="C116" s="17">
        <v>2</v>
      </c>
      <c r="D116" s="18">
        <v>2</v>
      </c>
    </row>
    <row r="117" spans="2:4" ht="15.6" x14ac:dyDescent="0.3">
      <c r="B117" s="16" t="s">
        <v>26</v>
      </c>
      <c r="C117" s="17">
        <v>2</v>
      </c>
      <c r="D117" s="18">
        <v>2</v>
      </c>
    </row>
    <row r="118" spans="2:4" ht="16.2" thickBot="1" x14ac:dyDescent="0.35">
      <c r="B118" s="23" t="s">
        <v>22</v>
      </c>
      <c r="C118" s="24">
        <v>2</v>
      </c>
      <c r="D118" s="25">
        <v>2</v>
      </c>
    </row>
    <row r="119" spans="2:4" s="1" customFormat="1" ht="15.6" x14ac:dyDescent="0.3">
      <c r="B119" s="5" t="s">
        <v>52</v>
      </c>
      <c r="C119" s="6">
        <f>C110/C109</f>
        <v>0.68055555555555558</v>
      </c>
      <c r="D119" s="6">
        <f>D110/D109</f>
        <v>0.68055555555555558</v>
      </c>
    </row>
    <row r="120" spans="2:4" s="1" customFormat="1" ht="16.2" thickBot="1" x14ac:dyDescent="0.35">
      <c r="B120" s="7" t="s">
        <v>53</v>
      </c>
      <c r="C120" s="8">
        <f>C110/(C109-C112-C116)</f>
        <v>0.71014492753623193</v>
      </c>
      <c r="D120" s="8">
        <f>D110/(D109-D112-D116)</f>
        <v>0.71014492753623193</v>
      </c>
    </row>
    <row r="121" spans="2:4" s="1" customFormat="1" ht="16.2" thickBot="1" x14ac:dyDescent="0.35">
      <c r="B121" s="26"/>
      <c r="C121" s="27"/>
      <c r="D121" s="27"/>
    </row>
    <row r="122" spans="2:4" ht="16.2" thickBot="1" x14ac:dyDescent="0.35">
      <c r="B122" s="10" t="s">
        <v>39</v>
      </c>
      <c r="C122" s="11">
        <v>840</v>
      </c>
      <c r="D122" s="12">
        <v>840</v>
      </c>
    </row>
    <row r="123" spans="2:4" ht="15.6" x14ac:dyDescent="0.3">
      <c r="B123" s="13" t="s">
        <v>30</v>
      </c>
      <c r="C123" s="14">
        <v>14</v>
      </c>
      <c r="D123" s="15">
        <v>14</v>
      </c>
    </row>
    <row r="124" spans="2:4" ht="15.6" x14ac:dyDescent="0.3">
      <c r="B124" s="16" t="s">
        <v>25</v>
      </c>
      <c r="C124" s="17">
        <v>1</v>
      </c>
      <c r="D124" s="18">
        <v>1</v>
      </c>
    </row>
    <row r="125" spans="2:4" ht="15.6" x14ac:dyDescent="0.3">
      <c r="B125" s="16" t="s">
        <v>21</v>
      </c>
      <c r="C125" s="17">
        <v>8</v>
      </c>
      <c r="D125" s="18">
        <v>8</v>
      </c>
    </row>
    <row r="126" spans="2:4" ht="15.6" x14ac:dyDescent="0.3">
      <c r="B126" s="19" t="s">
        <v>22</v>
      </c>
      <c r="C126" s="17">
        <v>8</v>
      </c>
      <c r="D126" s="18">
        <v>8</v>
      </c>
    </row>
    <row r="127" spans="2:4" ht="15.6" x14ac:dyDescent="0.3">
      <c r="B127" s="16" t="s">
        <v>26</v>
      </c>
      <c r="C127" s="17">
        <v>5</v>
      </c>
      <c r="D127" s="18">
        <v>5</v>
      </c>
    </row>
    <row r="128" spans="2:4" ht="15.6" x14ac:dyDescent="0.3">
      <c r="B128" s="19" t="s">
        <v>24</v>
      </c>
      <c r="C128" s="17">
        <v>2</v>
      </c>
      <c r="D128" s="18">
        <v>2</v>
      </c>
    </row>
    <row r="129" spans="2:4" ht="15.6" x14ac:dyDescent="0.3">
      <c r="B129" s="19" t="s">
        <v>22</v>
      </c>
      <c r="C129" s="17">
        <v>3</v>
      </c>
      <c r="D129" s="18">
        <v>3</v>
      </c>
    </row>
    <row r="130" spans="2:4" ht="15.6" x14ac:dyDescent="0.3">
      <c r="B130" s="20" t="s">
        <v>28</v>
      </c>
      <c r="C130" s="21">
        <v>701</v>
      </c>
      <c r="D130" s="22">
        <v>701</v>
      </c>
    </row>
    <row r="131" spans="2:4" ht="15.6" x14ac:dyDescent="0.3">
      <c r="B131" s="20" t="s">
        <v>31</v>
      </c>
      <c r="C131" s="21">
        <v>125</v>
      </c>
      <c r="D131" s="22">
        <v>125</v>
      </c>
    </row>
    <row r="132" spans="2:4" ht="15.6" x14ac:dyDescent="0.3">
      <c r="B132" s="16" t="s">
        <v>27</v>
      </c>
      <c r="C132" s="17">
        <v>1</v>
      </c>
      <c r="D132" s="18">
        <v>1</v>
      </c>
    </row>
    <row r="133" spans="2:4" ht="15.6" x14ac:dyDescent="0.3">
      <c r="B133" s="16" t="s">
        <v>25</v>
      </c>
      <c r="C133" s="17">
        <v>11</v>
      </c>
      <c r="D133" s="18">
        <v>11</v>
      </c>
    </row>
    <row r="134" spans="2:4" ht="15.6" x14ac:dyDescent="0.3">
      <c r="B134" s="16" t="s">
        <v>32</v>
      </c>
      <c r="C134" s="17">
        <v>84</v>
      </c>
      <c r="D134" s="18">
        <v>84</v>
      </c>
    </row>
    <row r="135" spans="2:4" ht="15.6" x14ac:dyDescent="0.3">
      <c r="B135" s="16" t="s">
        <v>21</v>
      </c>
      <c r="C135" s="17">
        <v>15</v>
      </c>
      <c r="D135" s="18">
        <v>15</v>
      </c>
    </row>
    <row r="136" spans="2:4" ht="15.6" x14ac:dyDescent="0.3">
      <c r="B136" s="19" t="s">
        <v>22</v>
      </c>
      <c r="C136" s="17">
        <v>15</v>
      </c>
      <c r="D136" s="18">
        <v>15</v>
      </c>
    </row>
    <row r="137" spans="2:4" ht="15.6" x14ac:dyDescent="0.3">
      <c r="B137" s="16" t="s">
        <v>23</v>
      </c>
      <c r="C137" s="17">
        <v>3</v>
      </c>
      <c r="D137" s="18">
        <v>3</v>
      </c>
    </row>
    <row r="138" spans="2:4" ht="15.6" x14ac:dyDescent="0.3">
      <c r="B138" s="16" t="s">
        <v>26</v>
      </c>
      <c r="C138" s="17">
        <v>11</v>
      </c>
      <c r="D138" s="18">
        <v>11</v>
      </c>
    </row>
    <row r="139" spans="2:4" ht="15.6" x14ac:dyDescent="0.3">
      <c r="B139" s="19" t="s">
        <v>24</v>
      </c>
      <c r="C139" s="17">
        <v>4</v>
      </c>
      <c r="D139" s="18">
        <v>4</v>
      </c>
    </row>
    <row r="140" spans="2:4" ht="16.2" thickBot="1" x14ac:dyDescent="0.35">
      <c r="B140" s="23" t="s">
        <v>22</v>
      </c>
      <c r="C140" s="24">
        <v>7</v>
      </c>
      <c r="D140" s="25">
        <v>7</v>
      </c>
    </row>
    <row r="141" spans="2:4" s="1" customFormat="1" ht="15.6" x14ac:dyDescent="0.3">
      <c r="B141" s="5" t="s">
        <v>52</v>
      </c>
      <c r="C141" s="6">
        <f>C130/C122</f>
        <v>0.83452380952380956</v>
      </c>
      <c r="D141" s="6">
        <f>D130/D122</f>
        <v>0.83452380952380956</v>
      </c>
    </row>
    <row r="142" spans="2:4" s="1" customFormat="1" ht="16.2" thickBot="1" x14ac:dyDescent="0.35">
      <c r="B142" s="7" t="s">
        <v>53</v>
      </c>
      <c r="C142" s="8">
        <f>C130/(C122-C124-C128-C132-C133-C137-C139)</f>
        <v>0.85696821515892418</v>
      </c>
      <c r="D142" s="8">
        <f>D130/(D122-D124-D128-D132-D133-D137-D139)</f>
        <v>0.85696821515892418</v>
      </c>
    </row>
    <row r="143" spans="2:4" s="1" customFormat="1" ht="16.2" thickBot="1" x14ac:dyDescent="0.35">
      <c r="B143" s="26"/>
      <c r="C143" s="27"/>
      <c r="D143" s="27"/>
    </row>
    <row r="144" spans="2:4" ht="16.2" thickBot="1" x14ac:dyDescent="0.35">
      <c r="B144" s="10" t="s">
        <v>19</v>
      </c>
      <c r="C144" s="11">
        <v>4</v>
      </c>
      <c r="D144" s="12">
        <v>4</v>
      </c>
    </row>
    <row r="145" spans="2:4" ht="15.6" x14ac:dyDescent="0.3">
      <c r="B145" s="13" t="s">
        <v>28</v>
      </c>
      <c r="C145" s="14">
        <v>1</v>
      </c>
      <c r="D145" s="15">
        <v>1</v>
      </c>
    </row>
    <row r="146" spans="2:4" ht="15.6" x14ac:dyDescent="0.3">
      <c r="B146" s="20" t="s">
        <v>31</v>
      </c>
      <c r="C146" s="21">
        <v>3</v>
      </c>
      <c r="D146" s="22">
        <v>3</v>
      </c>
    </row>
    <row r="147" spans="2:4" ht="15.6" x14ac:dyDescent="0.3">
      <c r="B147" s="16" t="s">
        <v>25</v>
      </c>
      <c r="C147" s="17">
        <v>2</v>
      </c>
      <c r="D147" s="18">
        <v>2</v>
      </c>
    </row>
    <row r="148" spans="2:4" ht="15.6" x14ac:dyDescent="0.3">
      <c r="B148" s="16" t="s">
        <v>21</v>
      </c>
      <c r="C148" s="17">
        <v>1</v>
      </c>
      <c r="D148" s="18">
        <v>1</v>
      </c>
    </row>
    <row r="149" spans="2:4" ht="16.2" thickBot="1" x14ac:dyDescent="0.35">
      <c r="B149" s="23" t="s">
        <v>22</v>
      </c>
      <c r="C149" s="24">
        <v>1</v>
      </c>
      <c r="D149" s="25">
        <v>1</v>
      </c>
    </row>
    <row r="150" spans="2:4" s="1" customFormat="1" ht="15.6" x14ac:dyDescent="0.3">
      <c r="B150" s="5" t="s">
        <v>52</v>
      </c>
      <c r="C150" s="6">
        <f>C145/C144</f>
        <v>0.25</v>
      </c>
      <c r="D150" s="6">
        <f>D145/D144</f>
        <v>0.25</v>
      </c>
    </row>
    <row r="151" spans="2:4" s="1" customFormat="1" ht="16.2" thickBot="1" x14ac:dyDescent="0.35">
      <c r="B151" s="7" t="s">
        <v>53</v>
      </c>
      <c r="C151" s="8">
        <f>C145/(C144-C147)</f>
        <v>0.5</v>
      </c>
      <c r="D151" s="8">
        <f>D145/(D144-D147)</f>
        <v>0.5</v>
      </c>
    </row>
    <row r="152" spans="2:4" s="1" customFormat="1" ht="16.2" thickBot="1" x14ac:dyDescent="0.35">
      <c r="B152" s="26"/>
      <c r="C152" s="27"/>
      <c r="D152" s="27"/>
    </row>
    <row r="153" spans="2:4" ht="16.2" thickBot="1" x14ac:dyDescent="0.35">
      <c r="B153" s="10" t="s">
        <v>7</v>
      </c>
      <c r="C153" s="11">
        <v>48</v>
      </c>
      <c r="D153" s="12">
        <v>48</v>
      </c>
    </row>
    <row r="154" spans="2:4" ht="15.6" x14ac:dyDescent="0.3">
      <c r="B154" s="13" t="s">
        <v>30</v>
      </c>
      <c r="C154" s="14">
        <v>2</v>
      </c>
      <c r="D154" s="15">
        <v>2</v>
      </c>
    </row>
    <row r="155" spans="2:4" ht="15.6" x14ac:dyDescent="0.3">
      <c r="B155" s="16" t="s">
        <v>32</v>
      </c>
      <c r="C155" s="17">
        <v>2</v>
      </c>
      <c r="D155" s="18">
        <v>2</v>
      </c>
    </row>
    <row r="156" spans="2:4" ht="15.6" x14ac:dyDescent="0.3">
      <c r="B156" s="20" t="s">
        <v>28</v>
      </c>
      <c r="C156" s="21">
        <v>20</v>
      </c>
      <c r="D156" s="22">
        <v>20</v>
      </c>
    </row>
    <row r="157" spans="2:4" ht="15.6" x14ac:dyDescent="0.3">
      <c r="B157" s="20" t="s">
        <v>31</v>
      </c>
      <c r="C157" s="21">
        <v>26</v>
      </c>
      <c r="D157" s="22">
        <v>26</v>
      </c>
    </row>
    <row r="158" spans="2:4" ht="16.2" thickBot="1" x14ac:dyDescent="0.35">
      <c r="B158" s="28" t="s">
        <v>32</v>
      </c>
      <c r="C158" s="24">
        <v>26</v>
      </c>
      <c r="D158" s="25">
        <v>26</v>
      </c>
    </row>
    <row r="159" spans="2:4" s="1" customFormat="1" ht="15.6" x14ac:dyDescent="0.3">
      <c r="B159" s="5" t="s">
        <v>52</v>
      </c>
      <c r="C159" s="6">
        <f>C156/C153</f>
        <v>0.41666666666666669</v>
      </c>
      <c r="D159" s="6">
        <f>D156/D153</f>
        <v>0.41666666666666669</v>
      </c>
    </row>
    <row r="160" spans="2:4" s="1" customFormat="1" ht="16.2" thickBot="1" x14ac:dyDescent="0.35">
      <c r="B160" s="7" t="s">
        <v>53</v>
      </c>
      <c r="C160" s="8">
        <f>C156/(C153)</f>
        <v>0.41666666666666669</v>
      </c>
      <c r="D160" s="8">
        <f>D156/(D153)</f>
        <v>0.41666666666666669</v>
      </c>
    </row>
    <row r="161" spans="2:4" s="1" customFormat="1" ht="16.2" thickBot="1" x14ac:dyDescent="0.35">
      <c r="B161" s="29"/>
      <c r="C161" s="27"/>
      <c r="D161" s="27"/>
    </row>
    <row r="162" spans="2:4" ht="16.2" thickBot="1" x14ac:dyDescent="0.35">
      <c r="B162" s="10" t="s">
        <v>14</v>
      </c>
      <c r="C162" s="11">
        <v>28</v>
      </c>
      <c r="D162" s="12">
        <v>28</v>
      </c>
    </row>
    <row r="163" spans="2:4" ht="15.6" x14ac:dyDescent="0.3">
      <c r="B163" s="13" t="s">
        <v>28</v>
      </c>
      <c r="C163" s="14">
        <v>24</v>
      </c>
      <c r="D163" s="15">
        <v>24</v>
      </c>
    </row>
    <row r="164" spans="2:4" ht="15.6" x14ac:dyDescent="0.3">
      <c r="B164" s="20" t="s">
        <v>31</v>
      </c>
      <c r="C164" s="21">
        <v>4</v>
      </c>
      <c r="D164" s="22">
        <v>4</v>
      </c>
    </row>
    <row r="165" spans="2:4" ht="15.6" x14ac:dyDescent="0.3">
      <c r="B165" s="16" t="s">
        <v>25</v>
      </c>
      <c r="C165" s="17">
        <v>3</v>
      </c>
      <c r="D165" s="18">
        <v>3</v>
      </c>
    </row>
    <row r="166" spans="2:4" ht="15.6" x14ac:dyDescent="0.3">
      <c r="B166" s="16" t="s">
        <v>26</v>
      </c>
      <c r="C166" s="17">
        <v>1</v>
      </c>
      <c r="D166" s="18">
        <v>1</v>
      </c>
    </row>
    <row r="167" spans="2:4" ht="16.2" thickBot="1" x14ac:dyDescent="0.35">
      <c r="B167" s="23" t="s">
        <v>22</v>
      </c>
      <c r="C167" s="24">
        <v>1</v>
      </c>
      <c r="D167" s="25">
        <v>1</v>
      </c>
    </row>
    <row r="168" spans="2:4" s="1" customFormat="1" ht="15.6" x14ac:dyDescent="0.3">
      <c r="B168" s="5" t="s">
        <v>52</v>
      </c>
      <c r="C168" s="6">
        <f>C163/C162</f>
        <v>0.8571428571428571</v>
      </c>
      <c r="D168" s="6">
        <f>D163/D162</f>
        <v>0.8571428571428571</v>
      </c>
    </row>
    <row r="169" spans="2:4" s="1" customFormat="1" ht="16.2" thickBot="1" x14ac:dyDescent="0.35">
      <c r="B169" s="7" t="s">
        <v>53</v>
      </c>
      <c r="C169" s="8">
        <f>C163/(C162-C165)</f>
        <v>0.96</v>
      </c>
      <c r="D169" s="8">
        <f>D163/(D162-D165)</f>
        <v>0.96</v>
      </c>
    </row>
    <row r="170" spans="2:4" s="1" customFormat="1" ht="16.2" thickBot="1" x14ac:dyDescent="0.35">
      <c r="B170" s="26"/>
      <c r="C170" s="27"/>
      <c r="D170" s="27"/>
    </row>
    <row r="171" spans="2:4" ht="16.2" thickBot="1" x14ac:dyDescent="0.35">
      <c r="B171" s="10" t="s">
        <v>18</v>
      </c>
      <c r="C171" s="11">
        <v>16</v>
      </c>
      <c r="D171" s="12">
        <v>16</v>
      </c>
    </row>
    <row r="172" spans="2:4" ht="15.6" x14ac:dyDescent="0.3">
      <c r="B172" s="56" t="s">
        <v>28</v>
      </c>
      <c r="C172" s="58">
        <v>10</v>
      </c>
      <c r="D172" s="57">
        <v>10</v>
      </c>
    </row>
    <row r="173" spans="2:4" ht="15.6" x14ac:dyDescent="0.3">
      <c r="B173" s="20" t="s">
        <v>31</v>
      </c>
      <c r="C173" s="21">
        <v>6</v>
      </c>
      <c r="D173" s="22">
        <v>6</v>
      </c>
    </row>
    <row r="174" spans="2:4" ht="16.2" thickBot="1" x14ac:dyDescent="0.35">
      <c r="B174" s="28" t="s">
        <v>25</v>
      </c>
      <c r="C174" s="24">
        <v>6</v>
      </c>
      <c r="D174" s="25">
        <v>6</v>
      </c>
    </row>
    <row r="175" spans="2:4" s="1" customFormat="1" ht="15.6" x14ac:dyDescent="0.3">
      <c r="B175" s="5" t="s">
        <v>52</v>
      </c>
      <c r="C175" s="6">
        <f>C172/C171</f>
        <v>0.625</v>
      </c>
      <c r="D175" s="6">
        <f>D172/D171</f>
        <v>0.625</v>
      </c>
    </row>
    <row r="176" spans="2:4" s="1" customFormat="1" ht="16.2" thickBot="1" x14ac:dyDescent="0.35">
      <c r="B176" s="7" t="s">
        <v>53</v>
      </c>
      <c r="C176" s="8">
        <f>C172/(C171-C174)</f>
        <v>1</v>
      </c>
      <c r="D176" s="8">
        <f>D172/(D171-D174)</f>
        <v>1</v>
      </c>
    </row>
    <row r="177" spans="2:4" s="1" customFormat="1" ht="16.2" thickBot="1" x14ac:dyDescent="0.35">
      <c r="B177" s="29"/>
      <c r="C177" s="27"/>
      <c r="D177" s="27"/>
    </row>
    <row r="178" spans="2:4" ht="16.2" thickBot="1" x14ac:dyDescent="0.35">
      <c r="B178" s="10" t="s">
        <v>1</v>
      </c>
      <c r="C178" s="11">
        <v>56</v>
      </c>
      <c r="D178" s="12">
        <v>56</v>
      </c>
    </row>
    <row r="179" spans="2:4" ht="15.6" x14ac:dyDescent="0.3">
      <c r="B179" s="13" t="s">
        <v>28</v>
      </c>
      <c r="C179" s="14">
        <v>50</v>
      </c>
      <c r="D179" s="15">
        <v>50</v>
      </c>
    </row>
    <row r="180" spans="2:4" ht="15.6" x14ac:dyDescent="0.3">
      <c r="B180" s="20" t="s">
        <v>31</v>
      </c>
      <c r="C180" s="21">
        <v>6</v>
      </c>
      <c r="D180" s="22">
        <v>6</v>
      </c>
    </row>
    <row r="181" spans="2:4" ht="15.6" x14ac:dyDescent="0.3">
      <c r="B181" s="16" t="s">
        <v>25</v>
      </c>
      <c r="C181" s="17">
        <v>2</v>
      </c>
      <c r="D181" s="18">
        <v>2</v>
      </c>
    </row>
    <row r="182" spans="2:4" ht="15.6" x14ac:dyDescent="0.3">
      <c r="B182" s="16" t="s">
        <v>32</v>
      </c>
      <c r="C182" s="17">
        <v>3</v>
      </c>
      <c r="D182" s="18">
        <v>3</v>
      </c>
    </row>
    <row r="183" spans="2:4" ht="15.6" x14ac:dyDescent="0.3">
      <c r="B183" s="16" t="s">
        <v>26</v>
      </c>
      <c r="C183" s="17">
        <v>1</v>
      </c>
      <c r="D183" s="18">
        <v>1</v>
      </c>
    </row>
    <row r="184" spans="2:4" ht="16.2" thickBot="1" x14ac:dyDescent="0.35">
      <c r="B184" s="23" t="s">
        <v>22</v>
      </c>
      <c r="C184" s="24">
        <v>1</v>
      </c>
      <c r="D184" s="25">
        <v>1</v>
      </c>
    </row>
    <row r="185" spans="2:4" s="1" customFormat="1" ht="15.6" x14ac:dyDescent="0.3">
      <c r="B185" s="5" t="s">
        <v>52</v>
      </c>
      <c r="C185" s="6">
        <f>C179/C178</f>
        <v>0.8928571428571429</v>
      </c>
      <c r="D185" s="6">
        <f>D179/D178</f>
        <v>0.8928571428571429</v>
      </c>
    </row>
    <row r="186" spans="2:4" s="1" customFormat="1" ht="16.2" thickBot="1" x14ac:dyDescent="0.35">
      <c r="B186" s="7" t="s">
        <v>53</v>
      </c>
      <c r="C186" s="8">
        <f>C179/(C178-C181)</f>
        <v>0.92592592592592593</v>
      </c>
      <c r="D186" s="8">
        <f>D179/(D178-D181)</f>
        <v>0.92592592592592593</v>
      </c>
    </row>
    <row r="187" spans="2:4" s="1" customFormat="1" ht="16.2" thickBot="1" x14ac:dyDescent="0.35">
      <c r="B187" s="26"/>
      <c r="C187" s="27"/>
      <c r="D187" s="27"/>
    </row>
    <row r="188" spans="2:4" ht="16.2" thickBot="1" x14ac:dyDescent="0.35">
      <c r="B188" s="10" t="s">
        <v>42</v>
      </c>
      <c r="C188" s="11">
        <v>130</v>
      </c>
      <c r="D188" s="12">
        <v>130</v>
      </c>
    </row>
    <row r="189" spans="2:4" ht="15.6" x14ac:dyDescent="0.3">
      <c r="B189" s="13" t="s">
        <v>30</v>
      </c>
      <c r="C189" s="14">
        <v>13</v>
      </c>
      <c r="D189" s="15">
        <v>13</v>
      </c>
    </row>
    <row r="190" spans="2:4" ht="15.6" x14ac:dyDescent="0.3">
      <c r="B190" s="16" t="s">
        <v>32</v>
      </c>
      <c r="C190" s="17">
        <v>13</v>
      </c>
      <c r="D190" s="18">
        <v>13</v>
      </c>
    </row>
    <row r="191" spans="2:4" ht="15.6" x14ac:dyDescent="0.3">
      <c r="B191" s="20" t="s">
        <v>28</v>
      </c>
      <c r="C191" s="21">
        <v>59</v>
      </c>
      <c r="D191" s="22">
        <v>59</v>
      </c>
    </row>
    <row r="192" spans="2:4" ht="15.6" x14ac:dyDescent="0.3">
      <c r="B192" s="20" t="s">
        <v>31</v>
      </c>
      <c r="C192" s="21">
        <v>58</v>
      </c>
      <c r="D192" s="22">
        <v>58</v>
      </c>
    </row>
    <row r="193" spans="2:4" ht="16.2" thickBot="1" x14ac:dyDescent="0.35">
      <c r="B193" s="28" t="s">
        <v>32</v>
      </c>
      <c r="C193" s="24">
        <v>58</v>
      </c>
      <c r="D193" s="25">
        <v>58</v>
      </c>
    </row>
    <row r="194" spans="2:4" s="1" customFormat="1" ht="15.6" x14ac:dyDescent="0.3">
      <c r="B194" s="5" t="s">
        <v>52</v>
      </c>
      <c r="C194" s="6">
        <f>C191/C188</f>
        <v>0.45384615384615384</v>
      </c>
      <c r="D194" s="6">
        <f>D191/D188</f>
        <v>0.45384615384615384</v>
      </c>
    </row>
    <row r="195" spans="2:4" s="1" customFormat="1" ht="16.2" thickBot="1" x14ac:dyDescent="0.35">
      <c r="B195" s="7" t="s">
        <v>53</v>
      </c>
      <c r="C195" s="8">
        <f>C191/(C188)</f>
        <v>0.45384615384615384</v>
      </c>
      <c r="D195" s="8">
        <f>D191/(D188)</f>
        <v>0.45384615384615384</v>
      </c>
    </row>
    <row r="196" spans="2:4" s="1" customFormat="1" ht="16.2" thickBot="1" x14ac:dyDescent="0.35">
      <c r="B196" s="29"/>
      <c r="C196" s="27"/>
      <c r="D196" s="27"/>
    </row>
    <row r="197" spans="2:4" ht="16.2" thickBot="1" x14ac:dyDescent="0.35">
      <c r="B197" s="10" t="s">
        <v>8</v>
      </c>
      <c r="C197" s="11">
        <v>104</v>
      </c>
      <c r="D197" s="12">
        <v>104</v>
      </c>
    </row>
    <row r="198" spans="2:4" ht="15.6" x14ac:dyDescent="0.3">
      <c r="B198" s="13" t="s">
        <v>30</v>
      </c>
      <c r="C198" s="14">
        <v>16</v>
      </c>
      <c r="D198" s="15">
        <v>16</v>
      </c>
    </row>
    <row r="199" spans="2:4" ht="15.6" x14ac:dyDescent="0.3">
      <c r="B199" s="16" t="s">
        <v>32</v>
      </c>
      <c r="C199" s="17">
        <v>16</v>
      </c>
      <c r="D199" s="18">
        <v>16</v>
      </c>
    </row>
    <row r="200" spans="2:4" ht="15.6" x14ac:dyDescent="0.3">
      <c r="B200" s="20" t="s">
        <v>28</v>
      </c>
      <c r="C200" s="21">
        <v>72</v>
      </c>
      <c r="D200" s="22">
        <v>72</v>
      </c>
    </row>
    <row r="201" spans="2:4" ht="15.6" x14ac:dyDescent="0.3">
      <c r="B201" s="20" t="s">
        <v>31</v>
      </c>
      <c r="C201" s="21">
        <v>16</v>
      </c>
      <c r="D201" s="22">
        <v>16</v>
      </c>
    </row>
    <row r="202" spans="2:4" ht="16.2" thickBot="1" x14ac:dyDescent="0.35">
      <c r="B202" s="28" t="s">
        <v>32</v>
      </c>
      <c r="C202" s="24">
        <v>16</v>
      </c>
      <c r="D202" s="25">
        <v>16</v>
      </c>
    </row>
    <row r="203" spans="2:4" s="1" customFormat="1" ht="15.6" x14ac:dyDescent="0.3">
      <c r="B203" s="5" t="s">
        <v>52</v>
      </c>
      <c r="C203" s="6">
        <f>C200/C197</f>
        <v>0.69230769230769229</v>
      </c>
      <c r="D203" s="6">
        <f>D200/D197</f>
        <v>0.69230769230769229</v>
      </c>
    </row>
    <row r="204" spans="2:4" s="1" customFormat="1" ht="16.2" thickBot="1" x14ac:dyDescent="0.35">
      <c r="B204" s="7" t="s">
        <v>53</v>
      </c>
      <c r="C204" s="8">
        <f>C200/C197</f>
        <v>0.69230769230769229</v>
      </c>
      <c r="D204" s="8">
        <f>D200/D197</f>
        <v>0.69230769230769229</v>
      </c>
    </row>
    <row r="205" spans="2:4" s="1" customFormat="1" ht="16.2" thickBot="1" x14ac:dyDescent="0.35">
      <c r="B205" s="29"/>
      <c r="C205" s="27"/>
      <c r="D205" s="27"/>
    </row>
    <row r="206" spans="2:4" ht="16.2" thickBot="1" x14ac:dyDescent="0.35">
      <c r="B206" s="10" t="s">
        <v>34</v>
      </c>
      <c r="C206" s="11">
        <v>47</v>
      </c>
      <c r="D206" s="12">
        <v>47</v>
      </c>
    </row>
    <row r="207" spans="2:4" ht="15.6" x14ac:dyDescent="0.3">
      <c r="B207" s="13" t="s">
        <v>28</v>
      </c>
      <c r="C207" s="14">
        <v>37</v>
      </c>
      <c r="D207" s="15">
        <v>37</v>
      </c>
    </row>
    <row r="208" spans="2:4" ht="15.6" x14ac:dyDescent="0.3">
      <c r="B208" s="20" t="s">
        <v>31</v>
      </c>
      <c r="C208" s="21">
        <v>10</v>
      </c>
      <c r="D208" s="22">
        <v>10</v>
      </c>
    </row>
    <row r="209" spans="2:4" ht="15.6" x14ac:dyDescent="0.3">
      <c r="B209" s="16" t="s">
        <v>27</v>
      </c>
      <c r="C209" s="17">
        <v>1</v>
      </c>
      <c r="D209" s="18">
        <v>1</v>
      </c>
    </row>
    <row r="210" spans="2:4" ht="15.6" x14ac:dyDescent="0.3">
      <c r="B210" s="16" t="s">
        <v>25</v>
      </c>
      <c r="C210" s="17">
        <v>1</v>
      </c>
      <c r="D210" s="18">
        <v>1</v>
      </c>
    </row>
    <row r="211" spans="2:4" ht="15.6" x14ac:dyDescent="0.3">
      <c r="B211" s="16" t="s">
        <v>32</v>
      </c>
      <c r="C211" s="17">
        <v>1</v>
      </c>
      <c r="D211" s="18">
        <v>1</v>
      </c>
    </row>
    <row r="212" spans="2:4" ht="15.6" x14ac:dyDescent="0.3">
      <c r="B212" s="16" t="s">
        <v>21</v>
      </c>
      <c r="C212" s="17">
        <v>2</v>
      </c>
      <c r="D212" s="18">
        <v>2</v>
      </c>
    </row>
    <row r="213" spans="2:4" ht="15.6" x14ac:dyDescent="0.3">
      <c r="B213" s="19" t="s">
        <v>24</v>
      </c>
      <c r="C213" s="17">
        <v>1</v>
      </c>
      <c r="D213" s="18">
        <v>1</v>
      </c>
    </row>
    <row r="214" spans="2:4" ht="15.6" x14ac:dyDescent="0.3">
      <c r="B214" s="19" t="s">
        <v>22</v>
      </c>
      <c r="C214" s="17">
        <v>1</v>
      </c>
      <c r="D214" s="18">
        <v>1</v>
      </c>
    </row>
    <row r="215" spans="2:4" ht="15.6" x14ac:dyDescent="0.3">
      <c r="B215" s="16" t="s">
        <v>23</v>
      </c>
      <c r="C215" s="17">
        <v>4</v>
      </c>
      <c r="D215" s="18">
        <v>4</v>
      </c>
    </row>
    <row r="216" spans="2:4" ht="15.6" x14ac:dyDescent="0.3">
      <c r="B216" s="16" t="s">
        <v>26</v>
      </c>
      <c r="C216" s="17">
        <v>1</v>
      </c>
      <c r="D216" s="18">
        <v>1</v>
      </c>
    </row>
    <row r="217" spans="2:4" ht="16.2" thickBot="1" x14ac:dyDescent="0.35">
      <c r="B217" s="23" t="s">
        <v>22</v>
      </c>
      <c r="C217" s="24">
        <v>1</v>
      </c>
      <c r="D217" s="25">
        <v>1</v>
      </c>
    </row>
    <row r="218" spans="2:4" s="1" customFormat="1" ht="15.6" x14ac:dyDescent="0.3">
      <c r="B218" s="5" t="s">
        <v>52</v>
      </c>
      <c r="C218" s="6">
        <f>C207/C206</f>
        <v>0.78723404255319152</v>
      </c>
      <c r="D218" s="6">
        <f>D207/D206</f>
        <v>0.78723404255319152</v>
      </c>
    </row>
    <row r="219" spans="2:4" s="1" customFormat="1" ht="16.2" thickBot="1" x14ac:dyDescent="0.35">
      <c r="B219" s="7" t="s">
        <v>53</v>
      </c>
      <c r="C219" s="8">
        <f>C207/(C206-C209-C210-C213-C215)</f>
        <v>0.92500000000000004</v>
      </c>
      <c r="D219" s="8">
        <f>D207/(D206-D209-D210-D213-D215)</f>
        <v>0.92500000000000004</v>
      </c>
    </row>
    <row r="220" spans="2:4" s="1" customFormat="1" ht="16.2" thickBot="1" x14ac:dyDescent="0.35">
      <c r="B220" s="26"/>
      <c r="C220" s="27"/>
      <c r="D220" s="27"/>
    </row>
    <row r="221" spans="2:4" ht="16.2" thickBot="1" x14ac:dyDescent="0.35">
      <c r="B221" s="10" t="s">
        <v>40</v>
      </c>
      <c r="C221" s="11">
        <v>91</v>
      </c>
      <c r="D221" s="12">
        <v>91</v>
      </c>
    </row>
    <row r="222" spans="2:4" ht="15.6" x14ac:dyDescent="0.3">
      <c r="B222" s="13" t="s">
        <v>28</v>
      </c>
      <c r="C222" s="14">
        <v>80</v>
      </c>
      <c r="D222" s="15">
        <v>80</v>
      </c>
    </row>
    <row r="223" spans="2:4" ht="15.6" x14ac:dyDescent="0.3">
      <c r="B223" s="20" t="s">
        <v>31</v>
      </c>
      <c r="C223" s="21">
        <v>11</v>
      </c>
      <c r="D223" s="22">
        <v>11</v>
      </c>
    </row>
    <row r="224" spans="2:4" ht="15.6" x14ac:dyDescent="0.3">
      <c r="B224" s="16" t="s">
        <v>27</v>
      </c>
      <c r="C224" s="17">
        <v>1</v>
      </c>
      <c r="D224" s="18">
        <v>1</v>
      </c>
    </row>
    <row r="225" spans="2:4" ht="15.6" x14ac:dyDescent="0.3">
      <c r="B225" s="16" t="s">
        <v>32</v>
      </c>
      <c r="C225" s="17">
        <v>3</v>
      </c>
      <c r="D225" s="18">
        <v>3</v>
      </c>
    </row>
    <row r="226" spans="2:4" ht="15.6" x14ac:dyDescent="0.3">
      <c r="B226" s="16" t="s">
        <v>21</v>
      </c>
      <c r="C226" s="17">
        <v>3</v>
      </c>
      <c r="D226" s="18">
        <v>3</v>
      </c>
    </row>
    <row r="227" spans="2:4" ht="15.6" x14ac:dyDescent="0.3">
      <c r="B227" s="19" t="s">
        <v>22</v>
      </c>
      <c r="C227" s="17">
        <v>3</v>
      </c>
      <c r="D227" s="18">
        <v>3</v>
      </c>
    </row>
    <row r="228" spans="2:4" ht="15.6" x14ac:dyDescent="0.3">
      <c r="B228" s="16" t="s">
        <v>23</v>
      </c>
      <c r="C228" s="17">
        <v>1</v>
      </c>
      <c r="D228" s="18">
        <v>1</v>
      </c>
    </row>
    <row r="229" spans="2:4" ht="15.6" x14ac:dyDescent="0.3">
      <c r="B229" s="16" t="s">
        <v>26</v>
      </c>
      <c r="C229" s="17">
        <v>3</v>
      </c>
      <c r="D229" s="18">
        <v>3</v>
      </c>
    </row>
    <row r="230" spans="2:4" ht="16.2" thickBot="1" x14ac:dyDescent="0.35">
      <c r="B230" s="23" t="s">
        <v>22</v>
      </c>
      <c r="C230" s="24">
        <v>3</v>
      </c>
      <c r="D230" s="25">
        <v>3</v>
      </c>
    </row>
    <row r="231" spans="2:4" s="1" customFormat="1" ht="15.6" x14ac:dyDescent="0.3">
      <c r="B231" s="5" t="s">
        <v>52</v>
      </c>
      <c r="C231" s="6">
        <f>C222/C221</f>
        <v>0.87912087912087911</v>
      </c>
      <c r="D231" s="6">
        <f>D222/D221</f>
        <v>0.87912087912087911</v>
      </c>
    </row>
    <row r="232" spans="2:4" s="1" customFormat="1" ht="16.2" thickBot="1" x14ac:dyDescent="0.35">
      <c r="B232" s="7" t="s">
        <v>53</v>
      </c>
      <c r="C232" s="8">
        <f>C222/(C221-C224-C228)</f>
        <v>0.898876404494382</v>
      </c>
      <c r="D232" s="8">
        <f>D222/(D221-D224-D228)</f>
        <v>0.898876404494382</v>
      </c>
    </row>
    <row r="233" spans="2:4" s="1" customFormat="1" ht="16.2" thickBot="1" x14ac:dyDescent="0.35">
      <c r="B233" s="26"/>
      <c r="C233" s="27"/>
      <c r="D233" s="27"/>
    </row>
    <row r="234" spans="2:4" ht="16.2" thickBot="1" x14ac:dyDescent="0.35">
      <c r="B234" s="10" t="s">
        <v>2</v>
      </c>
      <c r="C234" s="11">
        <v>111</v>
      </c>
      <c r="D234" s="12">
        <v>111</v>
      </c>
    </row>
    <row r="235" spans="2:4" ht="15.6" x14ac:dyDescent="0.3">
      <c r="B235" s="13" t="s">
        <v>28</v>
      </c>
      <c r="C235" s="14">
        <v>89</v>
      </c>
      <c r="D235" s="15">
        <v>89</v>
      </c>
    </row>
    <row r="236" spans="2:4" ht="15.6" x14ac:dyDescent="0.3">
      <c r="B236" s="20" t="s">
        <v>31</v>
      </c>
      <c r="C236" s="21">
        <v>22</v>
      </c>
      <c r="D236" s="22">
        <v>22</v>
      </c>
    </row>
    <row r="237" spans="2:4" ht="15.6" x14ac:dyDescent="0.3">
      <c r="B237" s="16" t="s">
        <v>27</v>
      </c>
      <c r="C237" s="17">
        <v>2</v>
      </c>
      <c r="D237" s="18">
        <v>2</v>
      </c>
    </row>
    <row r="238" spans="2:4" ht="15.6" x14ac:dyDescent="0.3">
      <c r="B238" s="16" t="s">
        <v>25</v>
      </c>
      <c r="C238" s="17">
        <v>5</v>
      </c>
      <c r="D238" s="18">
        <v>5</v>
      </c>
    </row>
    <row r="239" spans="2:4" ht="15.6" x14ac:dyDescent="0.3">
      <c r="B239" s="16" t="s">
        <v>21</v>
      </c>
      <c r="C239" s="17">
        <v>7</v>
      </c>
      <c r="D239" s="18">
        <v>7</v>
      </c>
    </row>
    <row r="240" spans="2:4" ht="15.6" x14ac:dyDescent="0.3">
      <c r="B240" s="19" t="s">
        <v>22</v>
      </c>
      <c r="C240" s="17">
        <v>7</v>
      </c>
      <c r="D240" s="18">
        <v>7</v>
      </c>
    </row>
    <row r="241" spans="2:4" ht="15.6" x14ac:dyDescent="0.3">
      <c r="B241" s="16" t="s">
        <v>23</v>
      </c>
      <c r="C241" s="17">
        <v>6</v>
      </c>
      <c r="D241" s="18">
        <v>6</v>
      </c>
    </row>
    <row r="242" spans="2:4" ht="15.6" x14ac:dyDescent="0.3">
      <c r="B242" s="16" t="s">
        <v>26</v>
      </c>
      <c r="C242" s="17">
        <v>2</v>
      </c>
      <c r="D242" s="18">
        <v>2</v>
      </c>
    </row>
    <row r="243" spans="2:4" ht="16.2" thickBot="1" x14ac:dyDescent="0.35">
      <c r="B243" s="23" t="s">
        <v>22</v>
      </c>
      <c r="C243" s="24">
        <v>2</v>
      </c>
      <c r="D243" s="25">
        <v>2</v>
      </c>
    </row>
    <row r="244" spans="2:4" s="1" customFormat="1" ht="15.6" x14ac:dyDescent="0.3">
      <c r="B244" s="5" t="s">
        <v>52</v>
      </c>
      <c r="C244" s="6">
        <f>C235/C234</f>
        <v>0.80180180180180183</v>
      </c>
      <c r="D244" s="6">
        <f>D235/D234</f>
        <v>0.80180180180180183</v>
      </c>
    </row>
    <row r="245" spans="2:4" s="1" customFormat="1" ht="16.2" thickBot="1" x14ac:dyDescent="0.35">
      <c r="B245" s="7" t="s">
        <v>53</v>
      </c>
      <c r="C245" s="8">
        <f>C235/(C234-C237-C238-C241)</f>
        <v>0.90816326530612246</v>
      </c>
      <c r="D245" s="8">
        <f>D235/(D234-D237-D238-D241)</f>
        <v>0.90816326530612246</v>
      </c>
    </row>
    <row r="246" spans="2:4" s="1" customFormat="1" ht="16.2" thickBot="1" x14ac:dyDescent="0.35">
      <c r="B246" s="26"/>
      <c r="C246" s="27"/>
      <c r="D246" s="27"/>
    </row>
    <row r="247" spans="2:4" ht="16.2" thickBot="1" x14ac:dyDescent="0.35">
      <c r="B247" s="10" t="s">
        <v>17</v>
      </c>
      <c r="C247" s="11">
        <v>28</v>
      </c>
      <c r="D247" s="12">
        <v>28</v>
      </c>
    </row>
    <row r="248" spans="2:4" ht="15.6" x14ac:dyDescent="0.3">
      <c r="B248" s="13" t="s">
        <v>30</v>
      </c>
      <c r="C248" s="14">
        <v>8</v>
      </c>
      <c r="D248" s="15">
        <v>8</v>
      </c>
    </row>
    <row r="249" spans="2:4" ht="15.6" x14ac:dyDescent="0.3">
      <c r="B249" s="16" t="s">
        <v>32</v>
      </c>
      <c r="C249" s="17">
        <v>8</v>
      </c>
      <c r="D249" s="18">
        <v>8</v>
      </c>
    </row>
    <row r="250" spans="2:4" ht="15.6" x14ac:dyDescent="0.3">
      <c r="B250" s="20" t="s">
        <v>28</v>
      </c>
      <c r="C250" s="21">
        <v>18</v>
      </c>
      <c r="D250" s="22">
        <v>18</v>
      </c>
    </row>
    <row r="251" spans="2:4" ht="15.6" x14ac:dyDescent="0.3">
      <c r="B251" s="20" t="s">
        <v>31</v>
      </c>
      <c r="C251" s="21">
        <v>2</v>
      </c>
      <c r="D251" s="22">
        <v>2</v>
      </c>
    </row>
    <row r="252" spans="2:4" ht="16.2" thickBot="1" x14ac:dyDescent="0.35">
      <c r="B252" s="28" t="s">
        <v>32</v>
      </c>
      <c r="C252" s="24">
        <v>2</v>
      </c>
      <c r="D252" s="25">
        <v>2</v>
      </c>
    </row>
    <row r="253" spans="2:4" s="1" customFormat="1" ht="15.6" x14ac:dyDescent="0.3">
      <c r="B253" s="5" t="s">
        <v>52</v>
      </c>
      <c r="C253" s="6">
        <f>C250/C247</f>
        <v>0.6428571428571429</v>
      </c>
      <c r="D253" s="6">
        <f>D250/D247</f>
        <v>0.6428571428571429</v>
      </c>
    </row>
    <row r="254" spans="2:4" s="1" customFormat="1" ht="16.2" thickBot="1" x14ac:dyDescent="0.35">
      <c r="B254" s="7" t="s">
        <v>53</v>
      </c>
      <c r="C254" s="8">
        <f>C250/(C247)</f>
        <v>0.6428571428571429</v>
      </c>
      <c r="D254" s="8">
        <f>D250/(D247)</f>
        <v>0.6428571428571429</v>
      </c>
    </row>
    <row r="255" spans="2:4" s="1" customFormat="1" ht="16.2" thickBot="1" x14ac:dyDescent="0.35">
      <c r="B255" s="29"/>
      <c r="C255" s="27"/>
      <c r="D255" s="27"/>
    </row>
    <row r="256" spans="2:4" ht="16.2" thickBot="1" x14ac:dyDescent="0.35">
      <c r="B256" s="10" t="s">
        <v>20</v>
      </c>
      <c r="C256" s="11">
        <v>4</v>
      </c>
      <c r="D256" s="12">
        <v>4</v>
      </c>
    </row>
    <row r="257" spans="2:4" ht="16.2" thickBot="1" x14ac:dyDescent="0.35">
      <c r="B257" s="59" t="s">
        <v>28</v>
      </c>
      <c r="C257" s="55">
        <v>4</v>
      </c>
      <c r="D257" s="60">
        <v>4</v>
      </c>
    </row>
    <row r="258" spans="2:4" s="1" customFormat="1" ht="15.6" x14ac:dyDescent="0.3">
      <c r="B258" s="5" t="s">
        <v>52</v>
      </c>
      <c r="C258" s="9">
        <f>C257/C256</f>
        <v>1</v>
      </c>
      <c r="D258" s="9">
        <f t="shared" ref="D258" si="0">D257/D256</f>
        <v>1</v>
      </c>
    </row>
    <row r="259" spans="2:4" s="1" customFormat="1" ht="16.2" thickBot="1" x14ac:dyDescent="0.35">
      <c r="B259" s="7" t="s">
        <v>53</v>
      </c>
      <c r="C259" s="61">
        <f>C257/C256</f>
        <v>1</v>
      </c>
      <c r="D259" s="61">
        <f>D257/D256</f>
        <v>1</v>
      </c>
    </row>
    <row r="260" spans="2:4" s="1" customFormat="1" ht="16.2" thickBot="1" x14ac:dyDescent="0.35">
      <c r="B260" s="48"/>
      <c r="C260" s="49"/>
      <c r="D260" s="49"/>
    </row>
    <row r="261" spans="2:4" ht="16.2" thickBot="1" x14ac:dyDescent="0.35">
      <c r="B261" s="10" t="s">
        <v>11</v>
      </c>
      <c r="C261" s="11">
        <v>80</v>
      </c>
      <c r="D261" s="12">
        <v>80</v>
      </c>
    </row>
    <row r="262" spans="2:4" ht="15.6" x14ac:dyDescent="0.3">
      <c r="B262" s="13" t="s">
        <v>30</v>
      </c>
      <c r="C262" s="14">
        <v>3</v>
      </c>
      <c r="D262" s="15">
        <v>3</v>
      </c>
    </row>
    <row r="263" spans="2:4" ht="15.6" x14ac:dyDescent="0.3">
      <c r="B263" s="16" t="s">
        <v>32</v>
      </c>
      <c r="C263" s="17">
        <v>3</v>
      </c>
      <c r="D263" s="18">
        <v>3</v>
      </c>
    </row>
    <row r="264" spans="2:4" ht="15.6" x14ac:dyDescent="0.3">
      <c r="B264" s="20" t="s">
        <v>28</v>
      </c>
      <c r="C264" s="21">
        <v>44</v>
      </c>
      <c r="D264" s="22">
        <v>44</v>
      </c>
    </row>
    <row r="265" spans="2:4" ht="15.6" x14ac:dyDescent="0.3">
      <c r="B265" s="20" t="s">
        <v>31</v>
      </c>
      <c r="C265" s="21">
        <v>33</v>
      </c>
      <c r="D265" s="22">
        <v>33</v>
      </c>
    </row>
    <row r="266" spans="2:4" ht="16.2" thickBot="1" x14ac:dyDescent="0.35">
      <c r="B266" s="28" t="s">
        <v>32</v>
      </c>
      <c r="C266" s="24">
        <v>33</v>
      </c>
      <c r="D266" s="25">
        <v>33</v>
      </c>
    </row>
    <row r="267" spans="2:4" s="1" customFormat="1" ht="15.6" x14ac:dyDescent="0.3">
      <c r="B267" s="5" t="s">
        <v>52</v>
      </c>
      <c r="C267" s="6">
        <f>C264/C261</f>
        <v>0.55000000000000004</v>
      </c>
      <c r="D267" s="6">
        <f>D264/D261</f>
        <v>0.55000000000000004</v>
      </c>
    </row>
    <row r="268" spans="2:4" s="1" customFormat="1" ht="16.2" thickBot="1" x14ac:dyDescent="0.35">
      <c r="B268" s="7" t="s">
        <v>53</v>
      </c>
      <c r="C268" s="8">
        <f>C264/C261</f>
        <v>0.55000000000000004</v>
      </c>
      <c r="D268" s="8">
        <f>D264/D261</f>
        <v>0.55000000000000004</v>
      </c>
    </row>
    <row r="269" spans="2:4" s="1" customFormat="1" ht="16.2" thickBot="1" x14ac:dyDescent="0.35">
      <c r="B269" s="29"/>
      <c r="C269" s="27"/>
      <c r="D269" s="27"/>
    </row>
    <row r="270" spans="2:4" ht="16.2" thickBot="1" x14ac:dyDescent="0.35">
      <c r="B270" s="10" t="s">
        <v>4</v>
      </c>
      <c r="C270" s="11">
        <v>131</v>
      </c>
      <c r="D270" s="12">
        <v>131</v>
      </c>
    </row>
    <row r="271" spans="2:4" ht="15.6" x14ac:dyDescent="0.3">
      <c r="B271" s="13" t="s">
        <v>30</v>
      </c>
      <c r="C271" s="14">
        <v>20</v>
      </c>
      <c r="D271" s="15">
        <v>20</v>
      </c>
    </row>
    <row r="272" spans="2:4" ht="15.6" x14ac:dyDescent="0.3">
      <c r="B272" s="16" t="s">
        <v>32</v>
      </c>
      <c r="C272" s="17">
        <v>20</v>
      </c>
      <c r="D272" s="18">
        <v>20</v>
      </c>
    </row>
    <row r="273" spans="2:4" ht="15.6" x14ac:dyDescent="0.3">
      <c r="B273" s="20" t="s">
        <v>28</v>
      </c>
      <c r="C273" s="21">
        <v>96</v>
      </c>
      <c r="D273" s="22">
        <v>96</v>
      </c>
    </row>
    <row r="274" spans="2:4" ht="15.6" x14ac:dyDescent="0.3">
      <c r="B274" s="20" t="s">
        <v>31</v>
      </c>
      <c r="C274" s="21">
        <v>15</v>
      </c>
      <c r="D274" s="22">
        <v>15</v>
      </c>
    </row>
    <row r="275" spans="2:4" ht="16.2" thickBot="1" x14ac:dyDescent="0.35">
      <c r="B275" s="28" t="s">
        <v>32</v>
      </c>
      <c r="C275" s="24">
        <v>15</v>
      </c>
      <c r="D275" s="25">
        <v>15</v>
      </c>
    </row>
    <row r="276" spans="2:4" s="1" customFormat="1" ht="15.6" x14ac:dyDescent="0.3">
      <c r="B276" s="5" t="s">
        <v>52</v>
      </c>
      <c r="C276" s="6">
        <f>C273/C270</f>
        <v>0.73282442748091603</v>
      </c>
      <c r="D276" s="6">
        <f>D273/D270</f>
        <v>0.73282442748091603</v>
      </c>
    </row>
    <row r="277" spans="2:4" s="1" customFormat="1" ht="16.2" thickBot="1" x14ac:dyDescent="0.35">
      <c r="B277" s="7" t="s">
        <v>53</v>
      </c>
      <c r="C277" s="8">
        <f>C273/C270</f>
        <v>0.73282442748091603</v>
      </c>
      <c r="D277" s="8">
        <f>D273/D270</f>
        <v>0.73282442748091603</v>
      </c>
    </row>
    <row r="278" spans="2:4" s="1" customFormat="1" ht="16.2" thickBot="1" x14ac:dyDescent="0.35">
      <c r="B278" s="29"/>
      <c r="C278" s="27"/>
      <c r="D278" s="27"/>
    </row>
    <row r="279" spans="2:4" ht="16.2" thickBot="1" x14ac:dyDescent="0.35">
      <c r="B279" s="10" t="s">
        <v>44</v>
      </c>
      <c r="C279" s="11">
        <v>164</v>
      </c>
      <c r="D279" s="12">
        <v>164</v>
      </c>
    </row>
    <row r="280" spans="2:4" ht="15.6" x14ac:dyDescent="0.3">
      <c r="B280" s="13" t="s">
        <v>30</v>
      </c>
      <c r="C280" s="14">
        <v>7</v>
      </c>
      <c r="D280" s="15">
        <v>7</v>
      </c>
    </row>
    <row r="281" spans="2:4" ht="15.6" x14ac:dyDescent="0.3">
      <c r="B281" s="16" t="s">
        <v>32</v>
      </c>
      <c r="C281" s="17">
        <v>7</v>
      </c>
      <c r="D281" s="18">
        <v>7</v>
      </c>
    </row>
    <row r="282" spans="2:4" ht="15.6" x14ac:dyDescent="0.3">
      <c r="B282" s="20" t="s">
        <v>28</v>
      </c>
      <c r="C282" s="21">
        <v>113</v>
      </c>
      <c r="D282" s="22">
        <v>113</v>
      </c>
    </row>
    <row r="283" spans="2:4" ht="15.6" x14ac:dyDescent="0.3">
      <c r="B283" s="20" t="s">
        <v>31</v>
      </c>
      <c r="C283" s="21">
        <v>44</v>
      </c>
      <c r="D283" s="22">
        <v>44</v>
      </c>
    </row>
    <row r="284" spans="2:4" ht="16.2" thickBot="1" x14ac:dyDescent="0.35">
      <c r="B284" s="28" t="s">
        <v>32</v>
      </c>
      <c r="C284" s="24">
        <v>44</v>
      </c>
      <c r="D284" s="25">
        <v>44</v>
      </c>
    </row>
    <row r="285" spans="2:4" s="1" customFormat="1" ht="15.6" x14ac:dyDescent="0.3">
      <c r="B285" s="5" t="s">
        <v>52</v>
      </c>
      <c r="C285" s="6">
        <f>C282/C279</f>
        <v>0.68902439024390238</v>
      </c>
      <c r="D285" s="6">
        <f>D282/D279</f>
        <v>0.68902439024390238</v>
      </c>
    </row>
    <row r="286" spans="2:4" s="1" customFormat="1" ht="16.2" thickBot="1" x14ac:dyDescent="0.35">
      <c r="B286" s="7" t="s">
        <v>53</v>
      </c>
      <c r="C286" s="8">
        <f>C282/C279</f>
        <v>0.68902439024390238</v>
      </c>
      <c r="D286" s="8">
        <f>D282/D279</f>
        <v>0.68902439024390238</v>
      </c>
    </row>
    <row r="287" spans="2:4" s="1" customFormat="1" ht="16.2" thickBot="1" x14ac:dyDescent="0.35">
      <c r="B287" s="29"/>
      <c r="C287" s="27"/>
      <c r="D287" s="27"/>
    </row>
    <row r="288" spans="2:4" ht="16.2" thickBot="1" x14ac:dyDescent="0.35">
      <c r="B288" s="10" t="s">
        <v>3</v>
      </c>
      <c r="C288" s="11">
        <v>68</v>
      </c>
      <c r="D288" s="12">
        <v>68</v>
      </c>
    </row>
    <row r="289" spans="2:4" ht="15.6" x14ac:dyDescent="0.3">
      <c r="B289" s="13" t="s">
        <v>30</v>
      </c>
      <c r="C289" s="14">
        <v>16</v>
      </c>
      <c r="D289" s="15">
        <v>16</v>
      </c>
    </row>
    <row r="290" spans="2:4" ht="15.6" x14ac:dyDescent="0.3">
      <c r="B290" s="16" t="s">
        <v>21</v>
      </c>
      <c r="C290" s="17">
        <v>16</v>
      </c>
      <c r="D290" s="18">
        <v>16</v>
      </c>
    </row>
    <row r="291" spans="2:4" ht="15.6" x14ac:dyDescent="0.3">
      <c r="B291" s="19" t="s">
        <v>22</v>
      </c>
      <c r="C291" s="17">
        <v>16</v>
      </c>
      <c r="D291" s="18">
        <v>16</v>
      </c>
    </row>
    <row r="292" spans="2:4" ht="15.6" x14ac:dyDescent="0.3">
      <c r="B292" s="20" t="s">
        <v>28</v>
      </c>
      <c r="C292" s="21">
        <v>17</v>
      </c>
      <c r="D292" s="22">
        <v>17</v>
      </c>
    </row>
    <row r="293" spans="2:4" ht="15.6" x14ac:dyDescent="0.3">
      <c r="B293" s="20" t="s">
        <v>31</v>
      </c>
      <c r="C293" s="21">
        <v>35</v>
      </c>
      <c r="D293" s="22">
        <v>35</v>
      </c>
    </row>
    <row r="294" spans="2:4" ht="15.6" x14ac:dyDescent="0.3">
      <c r="B294" s="16" t="s">
        <v>25</v>
      </c>
      <c r="C294" s="17">
        <v>1</v>
      </c>
      <c r="D294" s="18">
        <v>1</v>
      </c>
    </row>
    <row r="295" spans="2:4" ht="15.6" x14ac:dyDescent="0.3">
      <c r="B295" s="16" t="s">
        <v>32</v>
      </c>
      <c r="C295" s="17">
        <v>33</v>
      </c>
      <c r="D295" s="18">
        <v>33</v>
      </c>
    </row>
    <row r="296" spans="2:4" ht="15.6" x14ac:dyDescent="0.3">
      <c r="B296" s="16" t="s">
        <v>21</v>
      </c>
      <c r="C296" s="17">
        <v>1</v>
      </c>
      <c r="D296" s="18">
        <v>1</v>
      </c>
    </row>
    <row r="297" spans="2:4" ht="16.2" thickBot="1" x14ac:dyDescent="0.35">
      <c r="B297" s="23" t="s">
        <v>22</v>
      </c>
      <c r="C297" s="24">
        <v>1</v>
      </c>
      <c r="D297" s="25">
        <v>1</v>
      </c>
    </row>
    <row r="298" spans="2:4" s="1" customFormat="1" ht="15.6" x14ac:dyDescent="0.3">
      <c r="B298" s="5" t="s">
        <v>52</v>
      </c>
      <c r="C298" s="6">
        <f>C292/C288</f>
        <v>0.25</v>
      </c>
      <c r="D298" s="6">
        <f>D292/D288</f>
        <v>0.25</v>
      </c>
    </row>
    <row r="299" spans="2:4" s="1" customFormat="1" ht="16.2" thickBot="1" x14ac:dyDescent="0.35">
      <c r="B299" s="7" t="s">
        <v>53</v>
      </c>
      <c r="C299" s="8">
        <f>C292/(C288-C294)</f>
        <v>0.2537313432835821</v>
      </c>
      <c r="D299" s="8">
        <f>D292/(D288-D294)</f>
        <v>0.2537313432835821</v>
      </c>
    </row>
    <row r="300" spans="2:4" s="1" customFormat="1" ht="16.2" thickBot="1" x14ac:dyDescent="0.35">
      <c r="B300" s="26"/>
      <c r="C300" s="27"/>
      <c r="D300" s="27"/>
    </row>
    <row r="301" spans="2:4" ht="16.2" thickBot="1" x14ac:dyDescent="0.35">
      <c r="B301" s="10" t="s">
        <v>43</v>
      </c>
      <c r="C301" s="11">
        <v>16</v>
      </c>
      <c r="D301" s="12">
        <v>16</v>
      </c>
    </row>
    <row r="302" spans="2:4" ht="15.6" x14ac:dyDescent="0.3">
      <c r="B302" s="13" t="s">
        <v>28</v>
      </c>
      <c r="C302" s="14">
        <v>8</v>
      </c>
      <c r="D302" s="15">
        <v>8</v>
      </c>
    </row>
    <row r="303" spans="2:4" ht="15.6" x14ac:dyDescent="0.3">
      <c r="B303" s="20" t="s">
        <v>31</v>
      </c>
      <c r="C303" s="21">
        <v>8</v>
      </c>
      <c r="D303" s="22">
        <v>8</v>
      </c>
    </row>
    <row r="304" spans="2:4" ht="15.6" x14ac:dyDescent="0.3">
      <c r="B304" s="16" t="s">
        <v>32</v>
      </c>
      <c r="C304" s="17">
        <v>6</v>
      </c>
      <c r="D304" s="18">
        <v>6</v>
      </c>
    </row>
    <row r="305" spans="2:4" ht="15.6" x14ac:dyDescent="0.3">
      <c r="B305" s="16" t="s">
        <v>21</v>
      </c>
      <c r="C305" s="17">
        <v>2</v>
      </c>
      <c r="D305" s="18">
        <v>2</v>
      </c>
    </row>
    <row r="306" spans="2:4" ht="16.2" thickBot="1" x14ac:dyDescent="0.35">
      <c r="B306" s="23" t="s">
        <v>22</v>
      </c>
      <c r="C306" s="24">
        <v>2</v>
      </c>
      <c r="D306" s="25">
        <v>2</v>
      </c>
    </row>
    <row r="307" spans="2:4" s="1" customFormat="1" ht="15.6" x14ac:dyDescent="0.3">
      <c r="B307" s="5" t="s">
        <v>52</v>
      </c>
      <c r="C307" s="6">
        <f>C302/C301</f>
        <v>0.5</v>
      </c>
      <c r="D307" s="6">
        <f>D302/D301</f>
        <v>0.5</v>
      </c>
    </row>
    <row r="308" spans="2:4" s="1" customFormat="1" ht="16.2" thickBot="1" x14ac:dyDescent="0.35">
      <c r="B308" s="7" t="s">
        <v>53</v>
      </c>
      <c r="C308" s="8">
        <f>C302/C301</f>
        <v>0.5</v>
      </c>
      <c r="D308" s="8">
        <f>D302/D301</f>
        <v>0.5</v>
      </c>
    </row>
    <row r="309" spans="2:4" s="1" customFormat="1" ht="16.2" thickBot="1" x14ac:dyDescent="0.35">
      <c r="B309" s="26"/>
      <c r="C309" s="27"/>
      <c r="D309" s="27"/>
    </row>
    <row r="310" spans="2:4" ht="16.2" thickBot="1" x14ac:dyDescent="0.35">
      <c r="B310" s="10" t="s">
        <v>45</v>
      </c>
      <c r="C310" s="11">
        <v>84</v>
      </c>
      <c r="D310" s="12">
        <v>84</v>
      </c>
    </row>
    <row r="311" spans="2:4" ht="15.6" x14ac:dyDescent="0.3">
      <c r="B311" s="13" t="s">
        <v>30</v>
      </c>
      <c r="C311" s="14">
        <v>2</v>
      </c>
      <c r="D311" s="15">
        <v>2</v>
      </c>
    </row>
    <row r="312" spans="2:4" ht="15.6" x14ac:dyDescent="0.3">
      <c r="B312" s="16" t="s">
        <v>32</v>
      </c>
      <c r="C312" s="17">
        <v>1</v>
      </c>
      <c r="D312" s="18">
        <v>1</v>
      </c>
    </row>
    <row r="313" spans="2:4" ht="15.6" x14ac:dyDescent="0.3">
      <c r="B313" s="16" t="s">
        <v>26</v>
      </c>
      <c r="C313" s="17">
        <v>1</v>
      </c>
      <c r="D313" s="18">
        <v>1</v>
      </c>
    </row>
    <row r="314" spans="2:4" ht="15.6" x14ac:dyDescent="0.3">
      <c r="B314" s="19" t="s">
        <v>22</v>
      </c>
      <c r="C314" s="17">
        <v>1</v>
      </c>
      <c r="D314" s="18">
        <v>1</v>
      </c>
    </row>
    <row r="315" spans="2:4" ht="15.6" x14ac:dyDescent="0.3">
      <c r="B315" s="20" t="s">
        <v>28</v>
      </c>
      <c r="C315" s="21">
        <v>63</v>
      </c>
      <c r="D315" s="22">
        <v>63</v>
      </c>
    </row>
    <row r="316" spans="2:4" ht="15.6" x14ac:dyDescent="0.3">
      <c r="B316" s="20" t="s">
        <v>31</v>
      </c>
      <c r="C316" s="21">
        <v>19</v>
      </c>
      <c r="D316" s="22">
        <v>19</v>
      </c>
    </row>
    <row r="317" spans="2:4" ht="15.6" x14ac:dyDescent="0.3">
      <c r="B317" s="16" t="s">
        <v>25</v>
      </c>
      <c r="C317" s="17">
        <v>4</v>
      </c>
      <c r="D317" s="18">
        <v>4</v>
      </c>
    </row>
    <row r="318" spans="2:4" ht="15.6" x14ac:dyDescent="0.3">
      <c r="B318" s="16" t="s">
        <v>32</v>
      </c>
      <c r="C318" s="17">
        <v>5</v>
      </c>
      <c r="D318" s="18">
        <v>5</v>
      </c>
    </row>
    <row r="319" spans="2:4" ht="15.6" x14ac:dyDescent="0.3">
      <c r="B319" s="16" t="s">
        <v>21</v>
      </c>
      <c r="C319" s="17">
        <v>9</v>
      </c>
      <c r="D319" s="18">
        <v>9</v>
      </c>
    </row>
    <row r="320" spans="2:4" ht="15.6" x14ac:dyDescent="0.3">
      <c r="B320" s="19" t="s">
        <v>22</v>
      </c>
      <c r="C320" s="17">
        <v>9</v>
      </c>
      <c r="D320" s="18">
        <v>9</v>
      </c>
    </row>
    <row r="321" spans="2:4" ht="15.6" x14ac:dyDescent="0.3">
      <c r="B321" s="16" t="s">
        <v>26</v>
      </c>
      <c r="C321" s="17">
        <v>1</v>
      </c>
      <c r="D321" s="18">
        <v>1</v>
      </c>
    </row>
    <row r="322" spans="2:4" ht="16.2" thickBot="1" x14ac:dyDescent="0.35">
      <c r="B322" s="23" t="s">
        <v>22</v>
      </c>
      <c r="C322" s="24">
        <v>1</v>
      </c>
      <c r="D322" s="25">
        <v>1</v>
      </c>
    </row>
    <row r="323" spans="2:4" s="1" customFormat="1" ht="15.6" x14ac:dyDescent="0.3">
      <c r="B323" s="5" t="s">
        <v>52</v>
      </c>
      <c r="C323" s="6">
        <f>C315/C310</f>
        <v>0.75</v>
      </c>
      <c r="D323" s="6">
        <f>D315/D310</f>
        <v>0.75</v>
      </c>
    </row>
    <row r="324" spans="2:4" s="1" customFormat="1" ht="16.2" thickBot="1" x14ac:dyDescent="0.35">
      <c r="B324" s="7" t="s">
        <v>53</v>
      </c>
      <c r="C324" s="8">
        <f>C315/(C310-C317)</f>
        <v>0.78749999999999998</v>
      </c>
      <c r="D324" s="8">
        <f>D315/(D310-D317)</f>
        <v>0.78749999999999998</v>
      </c>
    </row>
    <row r="325" spans="2:4" s="1" customFormat="1" ht="16.2" thickBot="1" x14ac:dyDescent="0.35">
      <c r="B325" s="26"/>
      <c r="C325" s="27"/>
      <c r="D325" s="27"/>
    </row>
    <row r="326" spans="2:4" ht="16.2" thickBot="1" x14ac:dyDescent="0.35">
      <c r="B326" s="10" t="s">
        <v>38</v>
      </c>
      <c r="C326" s="11">
        <v>56</v>
      </c>
      <c r="D326" s="12">
        <v>56</v>
      </c>
    </row>
    <row r="327" spans="2:4" ht="15.6" x14ac:dyDescent="0.3">
      <c r="B327" s="13" t="s">
        <v>28</v>
      </c>
      <c r="C327" s="14">
        <v>36</v>
      </c>
      <c r="D327" s="15">
        <v>36</v>
      </c>
    </row>
    <row r="328" spans="2:4" ht="15.6" x14ac:dyDescent="0.3">
      <c r="B328" s="20" t="s">
        <v>31</v>
      </c>
      <c r="C328" s="21">
        <v>20</v>
      </c>
      <c r="D328" s="22">
        <v>20</v>
      </c>
    </row>
    <row r="329" spans="2:4" ht="15.6" x14ac:dyDescent="0.3">
      <c r="B329" s="16" t="s">
        <v>27</v>
      </c>
      <c r="C329" s="17">
        <v>1</v>
      </c>
      <c r="D329" s="18">
        <v>1</v>
      </c>
    </row>
    <row r="330" spans="2:4" ht="15.6" x14ac:dyDescent="0.3">
      <c r="B330" s="16" t="s">
        <v>25</v>
      </c>
      <c r="C330" s="17">
        <v>7</v>
      </c>
      <c r="D330" s="18">
        <v>7</v>
      </c>
    </row>
    <row r="331" spans="2:4" ht="15.6" x14ac:dyDescent="0.3">
      <c r="B331" s="16" t="s">
        <v>21</v>
      </c>
      <c r="C331" s="17">
        <v>10</v>
      </c>
      <c r="D331" s="18">
        <v>10</v>
      </c>
    </row>
    <row r="332" spans="2:4" ht="15.6" x14ac:dyDescent="0.3">
      <c r="B332" s="19" t="s">
        <v>24</v>
      </c>
      <c r="C332" s="17">
        <v>2</v>
      </c>
      <c r="D332" s="18">
        <v>2</v>
      </c>
    </row>
    <row r="333" spans="2:4" ht="15.6" x14ac:dyDescent="0.3">
      <c r="B333" s="19" t="s">
        <v>22</v>
      </c>
      <c r="C333" s="17">
        <v>8</v>
      </c>
      <c r="D333" s="18">
        <v>8</v>
      </c>
    </row>
    <row r="334" spans="2:4" ht="15.6" x14ac:dyDescent="0.3">
      <c r="B334" s="16" t="s">
        <v>26</v>
      </c>
      <c r="C334" s="17">
        <v>2</v>
      </c>
      <c r="D334" s="18">
        <v>2</v>
      </c>
    </row>
    <row r="335" spans="2:4" ht="16.2" thickBot="1" x14ac:dyDescent="0.35">
      <c r="B335" s="23" t="s">
        <v>22</v>
      </c>
      <c r="C335" s="24">
        <v>2</v>
      </c>
      <c r="D335" s="25">
        <v>2</v>
      </c>
    </row>
    <row r="336" spans="2:4" ht="15.6" x14ac:dyDescent="0.3">
      <c r="B336" s="5" t="s">
        <v>52</v>
      </c>
      <c r="C336" s="6">
        <f>C327/C326</f>
        <v>0.6428571428571429</v>
      </c>
      <c r="D336" s="6">
        <f>D327/D326</f>
        <v>0.6428571428571429</v>
      </c>
    </row>
    <row r="337" spans="2:4" ht="16.2" thickBot="1" x14ac:dyDescent="0.35">
      <c r="B337" s="7" t="s">
        <v>53</v>
      </c>
      <c r="C337" s="8">
        <f>C327/(C326-C329-C330-C332)</f>
        <v>0.78260869565217395</v>
      </c>
      <c r="D337" s="8">
        <f>D327/(D326-D329-D330-D332)</f>
        <v>0.78260869565217395</v>
      </c>
    </row>
  </sheetData>
  <mergeCells count="3">
    <mergeCell ref="C5:C6"/>
    <mergeCell ref="D5:D6"/>
    <mergeCell ref="B5:B6"/>
  </mergeCells>
  <pageMargins left="0.7" right="0.7" top="0.75" bottom="0.75" header="0.3" footer="0.3"/>
  <pageSetup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17</Orden>
    <Filtro xmlns="8cf1b8fd-72df-4c21-8306-a5f720778edf">2015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55646C-1751-48BA-80EE-942B8714BA27}"/>
</file>

<file path=customXml/itemProps2.xml><?xml version="1.0" encoding="utf-8"?>
<ds:datastoreItem xmlns:ds="http://schemas.openxmlformats.org/officeDocument/2006/customXml" ds:itemID="{6196BEB9-431F-4E69-BA7D-8A243273EA22}"/>
</file>

<file path=customXml/itemProps3.xml><?xml version="1.0" encoding="utf-8"?>
<ds:datastoreItem xmlns:ds="http://schemas.openxmlformats.org/officeDocument/2006/customXml" ds:itemID="{EE55646C-1751-48BA-80EE-942B8714BA27}"/>
</file>

<file path=customXml/itemProps4.xml><?xml version="1.0" encoding="utf-8"?>
<ds:datastoreItem xmlns:ds="http://schemas.openxmlformats.org/officeDocument/2006/customXml" ds:itemID="{978B26F3-6D72-4134-A641-F30448C31F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NACIONAL</vt:lpstr>
      <vt:lpstr>INTERNACIONAL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Cumplimiento febrero 2015</dc:title>
  <dc:creator>Tatiana del Pilar Ballen Lozano</dc:creator>
  <cp:lastModifiedBy>Tatiana del Pilar Ballen Lozano</cp:lastModifiedBy>
  <dcterms:created xsi:type="dcterms:W3CDTF">2015-03-17T14:09:32Z</dcterms:created>
  <dcterms:modified xsi:type="dcterms:W3CDTF">2015-05-06T20:45:00Z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  <property fmtid="{D5CDD505-2E9C-101B-9397-08002B2CF9AE}" pid="3" name="_dlc_DocIdItemGuid">
    <vt:lpwstr>dd600a72-fe73-4861-8350-41866bc785a8</vt:lpwstr>
  </property>
</Properties>
</file>